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ÚMČ 2019\"/>
    </mc:Choice>
  </mc:AlternateContent>
  <bookViews>
    <workbookView xWindow="0" yWindow="0" windowWidth="20400" windowHeight="7650" activeTab="1"/>
  </bookViews>
  <sheets>
    <sheet name="Střednědobý_výhled" sheetId="8" r:id="rId1"/>
    <sheet name="Schválený_rozpočet_PO" sheetId="6" r:id="rId2"/>
  </sheets>
  <definedNames>
    <definedName name="_xlnm.Print_Titles" localSheetId="1">Schválený_rozpočet_PO!$9:$9</definedName>
    <definedName name="_xlnm.Print_Area" localSheetId="1">Schválený_rozpočet_PO!$A$1:$G$91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6" l="1"/>
  <c r="C81" i="6" s="1"/>
  <c r="D61" i="6"/>
  <c r="D81" i="6" s="1"/>
  <c r="E61" i="6"/>
  <c r="E81" i="6" s="1"/>
  <c r="G50" i="6"/>
  <c r="G49" i="6"/>
  <c r="G48" i="6"/>
  <c r="G47" i="6"/>
  <c r="E14" i="8"/>
  <c r="D14" i="8"/>
  <c r="C14" i="8"/>
  <c r="G74" i="6" l="1"/>
  <c r="G73" i="6"/>
  <c r="F72" i="6"/>
  <c r="E72" i="6"/>
  <c r="D72" i="6"/>
  <c r="G72" i="6" s="1"/>
  <c r="C72" i="6"/>
  <c r="G71" i="6"/>
  <c r="G70" i="6"/>
  <c r="G69" i="6"/>
  <c r="G68" i="6"/>
  <c r="F67" i="6"/>
  <c r="E67" i="6"/>
  <c r="D67" i="6"/>
  <c r="G67" i="6" s="1"/>
  <c r="C67" i="6"/>
  <c r="G66" i="6"/>
  <c r="G65" i="6"/>
  <c r="F64" i="6"/>
  <c r="E64" i="6"/>
  <c r="E60" i="6" s="1"/>
  <c r="D64" i="6"/>
  <c r="C64" i="6"/>
  <c r="C60" i="6" s="1"/>
  <c r="G63" i="6"/>
  <c r="G62" i="6"/>
  <c r="F61" i="6"/>
  <c r="G61" i="6"/>
  <c r="G59" i="6"/>
  <c r="G58" i="6"/>
  <c r="G57" i="6"/>
  <c r="G56" i="6"/>
  <c r="F55" i="6"/>
  <c r="E55" i="6"/>
  <c r="D55" i="6"/>
  <c r="G55" i="6" s="1"/>
  <c r="C55" i="6"/>
  <c r="G54" i="6"/>
  <c r="G53" i="6"/>
  <c r="G52" i="6"/>
  <c r="F51" i="6"/>
  <c r="E51" i="6"/>
  <c r="D51" i="6"/>
  <c r="G51" i="6" s="1"/>
  <c r="C51" i="6"/>
  <c r="F81" i="6" l="1"/>
  <c r="G81" i="6" s="1"/>
  <c r="F60" i="6"/>
  <c r="F75" i="6" s="1"/>
  <c r="G64" i="6"/>
  <c r="D60" i="6"/>
  <c r="C75" i="6"/>
  <c r="E75" i="6"/>
  <c r="G19" i="6"/>
  <c r="D11" i="6"/>
  <c r="D17" i="6"/>
  <c r="D24" i="6"/>
  <c r="D30" i="6"/>
  <c r="D35" i="6"/>
  <c r="D40" i="6"/>
  <c r="E11" i="6"/>
  <c r="E17" i="6"/>
  <c r="E24" i="6"/>
  <c r="E30" i="6"/>
  <c r="E35" i="6"/>
  <c r="E40" i="6"/>
  <c r="F11" i="6"/>
  <c r="F17" i="6"/>
  <c r="F24" i="6"/>
  <c r="F30" i="6"/>
  <c r="F35" i="6"/>
  <c r="F40" i="6"/>
  <c r="C11" i="6"/>
  <c r="C17" i="6"/>
  <c r="C24" i="6"/>
  <c r="C30" i="6"/>
  <c r="C35" i="6"/>
  <c r="C40" i="6"/>
  <c r="D10" i="8"/>
  <c r="D19" i="8"/>
  <c r="E10" i="8"/>
  <c r="E19" i="8"/>
  <c r="C10" i="8"/>
  <c r="C19" i="8"/>
  <c r="G80" i="6"/>
  <c r="G79" i="6"/>
  <c r="G78" i="6"/>
  <c r="G46" i="6"/>
  <c r="G45" i="6"/>
  <c r="G44" i="6"/>
  <c r="G43" i="6"/>
  <c r="G42" i="6"/>
  <c r="G41" i="6"/>
  <c r="G39" i="6"/>
  <c r="G38" i="6"/>
  <c r="G37" i="6"/>
  <c r="G36" i="6"/>
  <c r="G34" i="6"/>
  <c r="G33" i="6"/>
  <c r="G32" i="6"/>
  <c r="G31" i="6"/>
  <c r="G29" i="6"/>
  <c r="G28" i="6"/>
  <c r="G27" i="6"/>
  <c r="G26" i="6"/>
  <c r="G25" i="6"/>
  <c r="G24" i="6"/>
  <c r="G22" i="6"/>
  <c r="G21" i="6"/>
  <c r="G20" i="6"/>
  <c r="G18" i="6"/>
  <c r="G16" i="6"/>
  <c r="G15" i="6"/>
  <c r="G14" i="6"/>
  <c r="G13" i="6"/>
  <c r="G12" i="6"/>
  <c r="G40" i="6" l="1"/>
  <c r="G35" i="6"/>
  <c r="G30" i="6"/>
  <c r="G17" i="6"/>
  <c r="G11" i="6"/>
  <c r="C23" i="6"/>
  <c r="F23" i="6"/>
  <c r="E23" i="6"/>
  <c r="D23" i="6"/>
  <c r="C35" i="8"/>
  <c r="G60" i="6"/>
  <c r="D75" i="6"/>
  <c r="E35" i="8"/>
  <c r="E10" i="6"/>
  <c r="E77" i="6" s="1"/>
  <c r="D10" i="6"/>
  <c r="C10" i="6"/>
  <c r="F10" i="6"/>
  <c r="D35" i="8"/>
  <c r="F77" i="6" l="1"/>
  <c r="G23" i="6"/>
  <c r="G10" i="6"/>
  <c r="D77" i="6"/>
  <c r="G77" i="6" s="1"/>
  <c r="C77" i="6"/>
</calcChain>
</file>

<file path=xl/sharedStrings.xml><?xml version="1.0" encoding="utf-8"?>
<sst xmlns="http://schemas.openxmlformats.org/spreadsheetml/2006/main" count="162" uniqueCount="117">
  <si>
    <t>Počet pracovníků (průměrný přepočtený stav) za období nebo rok</t>
  </si>
  <si>
    <t>Průměrná mzda (v Kč)</t>
  </si>
  <si>
    <t>v tis. Kč</t>
  </si>
  <si>
    <t xml:space="preserve">              Výsledek hospodaření doplňkové (hospodářské) činnosti</t>
  </si>
  <si>
    <t>Stanovisko odvětvového odboru:</t>
  </si>
  <si>
    <t xml:space="preserve">Výsledek hospodaření </t>
  </si>
  <si>
    <t>Výnosy z hlavní činnosti</t>
  </si>
  <si>
    <t>601-647</t>
  </si>
  <si>
    <t>SÚ</t>
  </si>
  <si>
    <t>Výnosy z doplňkové činnosti</t>
  </si>
  <si>
    <t>VÝNOSY CELKEM</t>
  </si>
  <si>
    <t>601-672</t>
  </si>
  <si>
    <t>601-649</t>
  </si>
  <si>
    <t xml:space="preserve">z toho:  školné </t>
  </si>
  <si>
    <t xml:space="preserve">                čerpání fondů</t>
  </si>
  <si>
    <t>Finanční výnosy</t>
  </si>
  <si>
    <t>661-669</t>
  </si>
  <si>
    <t>Výnosy z transferů</t>
  </si>
  <si>
    <t>671-672</t>
  </si>
  <si>
    <r>
      <rPr>
        <i/>
        <sz val="11"/>
        <color indexed="8"/>
        <rFont val="Calibri"/>
        <family val="2"/>
        <charset val="238"/>
        <scheme val="minor"/>
      </rPr>
      <t>z toho:</t>
    </r>
    <r>
      <rPr>
        <sz val="11"/>
        <rFont val="Calibri"/>
        <family val="2"/>
        <charset val="238"/>
        <scheme val="minor"/>
      </rPr>
      <t xml:space="preserve"> Výnosy z transferů od zřizovatele </t>
    </r>
  </si>
  <si>
    <t xml:space="preserve">                Výnosy z transferů ze státního rozpočtu a státních fondů </t>
  </si>
  <si>
    <t>NÁKLADY CELKEM</t>
  </si>
  <si>
    <t xml:space="preserve">Spotřeba materiálu </t>
  </si>
  <si>
    <t>z toho knihy, učební pomůcky</t>
  </si>
  <si>
    <t xml:space="preserve">              materiál na opravy</t>
  </si>
  <si>
    <t xml:space="preserve">              čistící prostředky</t>
  </si>
  <si>
    <t xml:space="preserve">              kancelářské potřeby</t>
  </si>
  <si>
    <t xml:space="preserve">              ostatní</t>
  </si>
  <si>
    <t>Spotřeba energie</t>
  </si>
  <si>
    <t>z toho elektrická energie</t>
  </si>
  <si>
    <t xml:space="preserve">              voda</t>
  </si>
  <si>
    <t xml:space="preserve">              plyn</t>
  </si>
  <si>
    <t xml:space="preserve">              pára</t>
  </si>
  <si>
    <t>Opravy a udržování</t>
  </si>
  <si>
    <t>z toho opravy strojů a zařízení</t>
  </si>
  <si>
    <t xml:space="preserve">              ostatní opravy</t>
  </si>
  <si>
    <t>Cestovné</t>
  </si>
  <si>
    <t>Náklady na reprezentaci</t>
  </si>
  <si>
    <t>513</t>
  </si>
  <si>
    <t>Ostatní služby</t>
  </si>
  <si>
    <t xml:space="preserve">z toho bankovní poplatky                 </t>
  </si>
  <si>
    <t xml:space="preserve">              poštovné</t>
  </si>
  <si>
    <t xml:space="preserve">              telefon</t>
  </si>
  <si>
    <t xml:space="preserve">             služby - revize</t>
  </si>
  <si>
    <t xml:space="preserve">             ostatní </t>
  </si>
  <si>
    <t>Mzdové náklady</t>
  </si>
  <si>
    <t>z toho mzda</t>
  </si>
  <si>
    <t xml:space="preserve">             dohody</t>
  </si>
  <si>
    <t>Zákonné sociální pojištění</t>
  </si>
  <si>
    <t>z toho zdravotní pojištění</t>
  </si>
  <si>
    <t xml:space="preserve">             sociální pojištění</t>
  </si>
  <si>
    <t>Zákonné sociální náklady</t>
  </si>
  <si>
    <t>z toho preventivní prohlídky</t>
  </si>
  <si>
    <t xml:space="preserve">             ochranné pracovní pomůcky</t>
  </si>
  <si>
    <t xml:space="preserve">             vzdělávání zaměstnanců</t>
  </si>
  <si>
    <t xml:space="preserve">             ostatní</t>
  </si>
  <si>
    <t>Jiné daně a poplatky</t>
  </si>
  <si>
    <t>Ostatní náklady z činnosti</t>
  </si>
  <si>
    <t>z toho ostatní náklady z činnosti</t>
  </si>
  <si>
    <t xml:space="preserve">             pojištění majetku</t>
  </si>
  <si>
    <t>Odpisy dlouhodobého majetku</t>
  </si>
  <si>
    <t>Náklady z drobného dlouhodobého majetku</t>
  </si>
  <si>
    <r>
      <rPr>
        <i/>
        <sz val="11"/>
        <color indexed="8"/>
        <rFont val="Calibri"/>
        <family val="2"/>
        <charset val="238"/>
        <scheme val="minor"/>
      </rPr>
      <t>v tom:</t>
    </r>
    <r>
      <rPr>
        <sz val="11"/>
        <rFont val="Calibri"/>
        <family val="2"/>
        <charset val="238"/>
        <scheme val="minor"/>
      </rPr>
      <t xml:space="preserve"> Výsledek hospodaření hlavní činnosti</t>
    </r>
  </si>
  <si>
    <t>501-558</t>
  </si>
  <si>
    <t xml:space="preserve">Předpokládaný plán nákladů a výnosů PO </t>
  </si>
  <si>
    <t>vzor č. 5</t>
  </si>
  <si>
    <t>vzor č. 3</t>
  </si>
  <si>
    <t xml:space="preserve">Plán investic organizace </t>
  </si>
  <si>
    <t>Předpokládaný zdroj</t>
  </si>
  <si>
    <t>Střednědobý výhled</t>
  </si>
  <si>
    <t xml:space="preserve">                Výnosy z transferů (na pořízení dlouhodobého majetku)</t>
  </si>
  <si>
    <t xml:space="preserve">                Výnosy z transferů od jiných ÚSC a ost. subjektů</t>
  </si>
  <si>
    <r>
      <rPr>
        <i/>
        <sz val="11"/>
        <color indexed="8"/>
        <rFont val="Calibri"/>
        <family val="2"/>
        <charset val="238"/>
        <scheme val="minor"/>
      </rPr>
      <t>z toho:</t>
    </r>
    <r>
      <rPr>
        <sz val="11"/>
        <rFont val="Calibri"/>
        <family val="2"/>
        <charset val="238"/>
        <scheme val="minor"/>
      </rPr>
      <t xml:space="preserve"> </t>
    </r>
    <r>
      <rPr>
        <u/>
        <sz val="11"/>
        <rFont val="Calibri"/>
        <family val="2"/>
        <charset val="238"/>
        <scheme val="minor"/>
      </rPr>
      <t xml:space="preserve">Výnosy z transferů od zřizovatele </t>
    </r>
  </si>
  <si>
    <r>
      <t xml:space="preserve">                Výnosy z časového rozlišení přijatých investičních transferů </t>
    </r>
    <r>
      <rPr>
        <sz val="10"/>
        <rFont val="Calibri"/>
        <family val="2"/>
        <charset val="238"/>
        <scheme val="minor"/>
      </rPr>
      <t>(na</t>
    </r>
    <r>
      <rPr>
        <sz val="11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pořízení dlouhodobého majetku)</t>
    </r>
  </si>
  <si>
    <t>z toho xxxx</t>
  </si>
  <si>
    <t xml:space="preserve">             xxxx</t>
  </si>
  <si>
    <t>KONTROLNÍ ŘÁDEK PRO VÝNOSY A NÁKLADY Z JINÝCH ROZPOČTŮ - musí být rovno 0</t>
  </si>
  <si>
    <t>žlutě označené řádky  znamenají výnosy a náklady financované z jiných rozpočtů (tzn. mimo rozpočet zřizovatele) a rozdíl těchto výnosů a nákladů musí být 0</t>
  </si>
  <si>
    <t>Náklady financované z jiných rozpočtů např. mzdy (mimo rozpočet zřizovatele)</t>
  </si>
  <si>
    <t>Celkem náklady financované z jiných rozpočtů (mimo rozpočet zřizovatele)</t>
  </si>
  <si>
    <t xml:space="preserve">             náklady na školní akce/kroužky apod.</t>
  </si>
  <si>
    <r>
      <t xml:space="preserve">z toho odpisy z </t>
    </r>
    <r>
      <rPr>
        <u/>
        <sz val="11"/>
        <rFont val="Calibri"/>
        <family val="2"/>
        <charset val="238"/>
        <scheme val="minor"/>
      </rPr>
      <t>dl. majetku pořízeného z vlastních prostředků organizace</t>
    </r>
    <r>
      <rPr>
        <sz val="11"/>
        <rFont val="Calibri"/>
        <family val="2"/>
        <charset val="238"/>
        <scheme val="minor"/>
      </rPr>
      <t xml:space="preserve"> (nesvěřený) </t>
    </r>
  </si>
  <si>
    <t xml:space="preserve">             část odpisů, která je kryta výnosy z časového rozlišení přijatých investičních transferů </t>
  </si>
  <si>
    <t xml:space="preserve">            z majetku (svěřeného) zřizovatelem</t>
  </si>
  <si>
    <r>
      <t xml:space="preserve">                ostatní výnosy z hlavní činnosti </t>
    </r>
    <r>
      <rPr>
        <i/>
        <sz val="10"/>
        <rFont val="Calibri"/>
        <family val="2"/>
        <charset val="238"/>
        <scheme val="minor"/>
      </rPr>
      <t>(včetně případného snížení výsledkově fondu investic)</t>
    </r>
  </si>
  <si>
    <t>Zákonné a jiné sociální pojištění</t>
  </si>
  <si>
    <t>524-525</t>
  </si>
  <si>
    <t>Zákonné a jiné sociální náklady</t>
  </si>
  <si>
    <t>527-528</t>
  </si>
  <si>
    <r>
      <t xml:space="preserve">Ostatní náklady financované ze ze státního rozpočtu, státních fondů a jiných rozpočtů </t>
    </r>
    <r>
      <rPr>
        <b/>
        <u/>
        <sz val="11"/>
        <color theme="0" tint="-0.499984740745262"/>
        <rFont val="Calibri"/>
        <family val="2"/>
        <charset val="238"/>
        <scheme val="minor"/>
      </rPr>
      <t xml:space="preserve">mimo rozpočet zřizovatele </t>
    </r>
  </si>
  <si>
    <t>rok 2021</t>
  </si>
  <si>
    <t>Střednědobý výhled rozpočtu příspěvkové organizace na rok 2021-2022</t>
  </si>
  <si>
    <t>Výchozí rok 2020</t>
  </si>
  <si>
    <t>rok 2022</t>
  </si>
  <si>
    <t>Rozpočet příspěvkové organizace na rok 2020</t>
  </si>
  <si>
    <t>Skutečnost k 31. 12. 2018</t>
  </si>
  <si>
    <t>Finanční plán 2019</t>
  </si>
  <si>
    <t>Skutečnost k 30. 06. 2019</t>
  </si>
  <si>
    <t>Návrh fin. plánu 2020</t>
  </si>
  <si>
    <t>NFP 2020/FP 2019 (v%)</t>
  </si>
  <si>
    <t>Finanční plán nákladů a výnosů PO na rok 2020</t>
  </si>
  <si>
    <t>70 svp</t>
  </si>
  <si>
    <t>30 odpisy</t>
  </si>
  <si>
    <t>fondy</t>
  </si>
  <si>
    <t>50dary</t>
  </si>
  <si>
    <t>100 FI a FR</t>
  </si>
  <si>
    <t>70svp</t>
  </si>
  <si>
    <t>12 dary</t>
  </si>
  <si>
    <t>dary</t>
  </si>
  <si>
    <t>ADRESA ORGANIZACE: Pellicova 4, Brno 602 00</t>
  </si>
  <si>
    <t>IČO ORGANIZACE: 64328325</t>
  </si>
  <si>
    <t>NÁZEV PŘÍSPĚVKOVÉ ORGANIZACE: Mateřská škola Zdislava, Brno,Pellicova  4,p.o.</t>
  </si>
  <si>
    <t>NÁZEV PŘÍSPĚVKOVÉ ORGANIZACE:Mateřská škola Zdislava,Brno,Pellicova 4,p.o.</t>
  </si>
  <si>
    <t>ADRESA ORGANIZACE:Pellicova 4, Brno 602 00</t>
  </si>
  <si>
    <t>IČO ORGANIZACE:64328325</t>
  </si>
  <si>
    <r>
      <rPr>
        <b/>
        <sz val="10.5"/>
        <rFont val="Calibri"/>
        <family val="2"/>
        <charset val="238"/>
        <scheme val="minor"/>
      </rPr>
      <t>Schválil</t>
    </r>
    <r>
      <rPr>
        <sz val="10.5"/>
        <rFont val="Calibri"/>
        <family val="2"/>
        <charset val="238"/>
        <scheme val="minor"/>
      </rPr>
      <t xml:space="preserve"> (ředitel organizace - jméno, datum a </t>
    </r>
    <r>
      <rPr>
        <u/>
        <sz val="10.5"/>
        <rFont val="Calibri"/>
        <family val="2"/>
        <charset val="238"/>
        <scheme val="minor"/>
      </rPr>
      <t>podpis</t>
    </r>
    <r>
      <rPr>
        <sz val="10.5"/>
        <rFont val="Calibri"/>
        <family val="2"/>
        <charset val="238"/>
        <scheme val="minor"/>
      </rPr>
      <t>):Mgr. Markéta Brázdová, 29.11.2019</t>
    </r>
  </si>
  <si>
    <t>Schválil (ředitel organizace - jméno, datum a podpis): Mgr. Markéta Brázdová,29.11.2019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</si>
</sst>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sz val="10"/>
      <color theme="1" tint="0.249977111117893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2.5"/>
      <name val="Calibri"/>
      <family val="2"/>
      <charset val="238"/>
      <scheme val="minor"/>
    </font>
    <font>
      <sz val="12.5"/>
      <color theme="1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164" fontId="1" fillId="0" borderId="0" xfId="0" applyNumberFormat="1" applyFont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15" xfId="0" applyFont="1" applyBorder="1"/>
    <xf numFmtId="0" fontId="7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8" fillId="0" borderId="0" xfId="0" applyFont="1"/>
    <xf numFmtId="0" fontId="5" fillId="4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164" fontId="1" fillId="4" borderId="2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13" xfId="0" applyFont="1" applyFill="1" applyBorder="1"/>
    <xf numFmtId="0" fontId="11" fillId="4" borderId="14" xfId="0" applyFont="1" applyFill="1" applyBorder="1" applyAlignment="1">
      <alignment horizontal="center"/>
    </xf>
    <xf numFmtId="0" fontId="13" fillId="0" borderId="0" xfId="0" applyFont="1"/>
    <xf numFmtId="0" fontId="5" fillId="3" borderId="17" xfId="0" applyFont="1" applyFill="1" applyBorder="1"/>
    <xf numFmtId="0" fontId="5" fillId="3" borderId="2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164" fontId="0" fillId="3" borderId="7" xfId="0" applyNumberFormat="1" applyFont="1" applyFill="1" applyBorder="1"/>
    <xf numFmtId="0" fontId="5" fillId="3" borderId="5" xfId="0" applyFont="1" applyFill="1" applyBorder="1"/>
    <xf numFmtId="0" fontId="5" fillId="3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0" xfId="0" applyFont="1"/>
    <xf numFmtId="0" fontId="5" fillId="2" borderId="19" xfId="0" applyFont="1" applyFill="1" applyBorder="1"/>
    <xf numFmtId="0" fontId="5" fillId="2" borderId="20" xfId="0" applyFont="1" applyFill="1" applyBorder="1" applyAlignment="1">
      <alignment horizontal="center"/>
    </xf>
    <xf numFmtId="0" fontId="6" fillId="2" borderId="0" xfId="0" applyFont="1" applyFill="1"/>
    <xf numFmtId="0" fontId="11" fillId="4" borderId="23" xfId="0" applyFont="1" applyFill="1" applyBorder="1"/>
    <xf numFmtId="0" fontId="11" fillId="4" borderId="24" xfId="0" applyFont="1" applyFill="1" applyBorder="1" applyAlignment="1">
      <alignment horizontal="center"/>
    </xf>
    <xf numFmtId="49" fontId="6" fillId="0" borderId="15" xfId="0" applyNumberFormat="1" applyFont="1" applyBorder="1"/>
    <xf numFmtId="49" fontId="6" fillId="2" borderId="27" xfId="0" applyNumberFormat="1" applyFont="1" applyFill="1" applyBorder="1" applyAlignment="1">
      <alignment horizontal="center"/>
    </xf>
    <xf numFmtId="164" fontId="0" fillId="3" borderId="28" xfId="0" applyNumberFormat="1" applyFont="1" applyFill="1" applyBorder="1"/>
    <xf numFmtId="0" fontId="6" fillId="3" borderId="3" xfId="0" applyFont="1" applyFill="1" applyBorder="1"/>
    <xf numFmtId="0" fontId="6" fillId="3" borderId="4" xfId="0" applyFont="1" applyFill="1" applyBorder="1" applyAlignment="1">
      <alignment horizontal="center"/>
    </xf>
    <xf numFmtId="164" fontId="0" fillId="3" borderId="8" xfId="0" applyNumberFormat="1" applyFont="1" applyFill="1" applyBorder="1"/>
    <xf numFmtId="0" fontId="6" fillId="3" borderId="15" xfId="0" applyFont="1" applyFill="1" applyBorder="1"/>
    <xf numFmtId="0" fontId="6" fillId="3" borderId="27" xfId="0" applyFont="1" applyFill="1" applyBorder="1" applyAlignment="1">
      <alignment horizontal="center"/>
    </xf>
    <xf numFmtId="0" fontId="5" fillId="2" borderId="20" xfId="0" applyFont="1" applyFill="1" applyBorder="1"/>
    <xf numFmtId="0" fontId="1" fillId="4" borderId="1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5" fillId="4" borderId="6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4" fontId="12" fillId="3" borderId="4" xfId="0" applyNumberFormat="1" applyFont="1" applyFill="1" applyBorder="1"/>
    <xf numFmtId="0" fontId="11" fillId="3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5" fillId="0" borderId="0" xfId="0" applyFont="1"/>
    <xf numFmtId="0" fontId="19" fillId="3" borderId="3" xfId="0" applyFont="1" applyFill="1" applyBorder="1"/>
    <xf numFmtId="0" fontId="19" fillId="3" borderId="5" xfId="0" applyFont="1" applyFill="1" applyBorder="1"/>
    <xf numFmtId="0" fontId="20" fillId="0" borderId="0" xfId="0" applyFont="1"/>
    <xf numFmtId="0" fontId="6" fillId="2" borderId="0" xfId="0" applyFont="1" applyFill="1" applyBorder="1" applyAlignment="1">
      <alignment horizontal="center"/>
    </xf>
    <xf numFmtId="0" fontId="20" fillId="0" borderId="0" xfId="0" applyFont="1" applyBorder="1"/>
    <xf numFmtId="0" fontId="21" fillId="0" borderId="0" xfId="0" applyFont="1" applyBorder="1"/>
    <xf numFmtId="0" fontId="20" fillId="0" borderId="32" xfId="0" applyFont="1" applyBorder="1"/>
    <xf numFmtId="0" fontId="20" fillId="0" borderId="31" xfId="0" applyFont="1" applyBorder="1"/>
    <xf numFmtId="0" fontId="20" fillId="2" borderId="32" xfId="0" applyFont="1" applyFill="1" applyBorder="1"/>
    <xf numFmtId="0" fontId="19" fillId="0" borderId="32" xfId="0" applyFont="1" applyBorder="1" applyAlignment="1">
      <alignment wrapText="1"/>
    </xf>
    <xf numFmtId="164" fontId="20" fillId="0" borderId="32" xfId="0" applyNumberFormat="1" applyFont="1" applyBorder="1"/>
    <xf numFmtId="0" fontId="19" fillId="0" borderId="1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6" fillId="4" borderId="0" xfId="0" applyFont="1" applyFill="1" applyBorder="1"/>
    <xf numFmtId="0" fontId="5" fillId="4" borderId="0" xfId="0" applyFont="1" applyFill="1" applyBorder="1" applyAlignment="1">
      <alignment horizontal="center"/>
    </xf>
    <xf numFmtId="4" fontId="14" fillId="4" borderId="0" xfId="0" applyNumberFormat="1" applyFont="1" applyFill="1" applyBorder="1"/>
    <xf numFmtId="0" fontId="6" fillId="2" borderId="17" xfId="0" applyFont="1" applyFill="1" applyBorder="1"/>
    <xf numFmtId="0" fontId="5" fillId="2" borderId="2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top" wrapText="1"/>
    </xf>
    <xf numFmtId="3" fontId="12" fillId="4" borderId="14" xfId="0" applyNumberFormat="1" applyFont="1" applyFill="1" applyBorder="1"/>
    <xf numFmtId="3" fontId="14" fillId="3" borderId="21" xfId="0" applyNumberFormat="1" applyFont="1" applyFill="1" applyBorder="1"/>
    <xf numFmtId="3" fontId="8" fillId="0" borderId="4" xfId="0" applyNumberFormat="1" applyFont="1" applyBorder="1"/>
    <xf numFmtId="3" fontId="8" fillId="0" borderId="27" xfId="0" applyNumberFormat="1" applyFont="1" applyBorder="1"/>
    <xf numFmtId="3" fontId="14" fillId="3" borderId="2" xfId="0" applyNumberFormat="1" applyFont="1" applyFill="1" applyBorder="1"/>
    <xf numFmtId="3" fontId="14" fillId="3" borderId="6" xfId="0" applyNumberFormat="1" applyFont="1" applyFill="1" applyBorder="1"/>
    <xf numFmtId="3" fontId="8" fillId="2" borderId="4" xfId="0" applyNumberFormat="1" applyFont="1" applyFill="1" applyBorder="1"/>
    <xf numFmtId="3" fontId="14" fillId="2" borderId="29" xfId="0" applyNumberFormat="1" applyFont="1" applyFill="1" applyBorder="1"/>
    <xf numFmtId="3" fontId="12" fillId="4" borderId="24" xfId="0" applyNumberFormat="1" applyFont="1" applyFill="1" applyBorder="1"/>
    <xf numFmtId="3" fontId="8" fillId="3" borderId="4" xfId="0" applyNumberFormat="1" applyFont="1" applyFill="1" applyBorder="1"/>
    <xf numFmtId="3" fontId="14" fillId="4" borderId="2" xfId="0" applyNumberFormat="1" applyFont="1" applyFill="1" applyBorder="1"/>
    <xf numFmtId="3" fontId="3" fillId="3" borderId="6" xfId="0" applyNumberFormat="1" applyFont="1" applyFill="1" applyBorder="1"/>
    <xf numFmtId="0" fontId="5" fillId="3" borderId="3" xfId="0" applyFont="1" applyFill="1" applyBorder="1"/>
    <xf numFmtId="0" fontId="5" fillId="3" borderId="4" xfId="0" applyFont="1" applyFill="1" applyBorder="1" applyAlignment="1">
      <alignment horizontal="center"/>
    </xf>
    <xf numFmtId="49" fontId="5" fillId="3" borderId="3" xfId="0" applyNumberFormat="1" applyFont="1" applyFill="1" applyBorder="1"/>
    <xf numFmtId="49" fontId="5" fillId="3" borderId="4" xfId="0" applyNumberFormat="1" applyFont="1" applyFill="1" applyBorder="1" applyAlignment="1">
      <alignment horizontal="center"/>
    </xf>
    <xf numFmtId="3" fontId="15" fillId="2" borderId="4" xfId="0" applyNumberFormat="1" applyFont="1" applyFill="1" applyBorder="1"/>
    <xf numFmtId="3" fontId="8" fillId="4" borderId="4" xfId="0" applyNumberFormat="1" applyFont="1" applyFill="1" applyBorder="1"/>
    <xf numFmtId="3" fontId="8" fillId="4" borderId="6" xfId="0" applyNumberFormat="1" applyFont="1" applyFill="1" applyBorder="1"/>
    <xf numFmtId="3" fontId="4" fillId="3" borderId="22" xfId="0" applyNumberFormat="1" applyFont="1" applyFill="1" applyBorder="1"/>
    <xf numFmtId="3" fontId="4" fillId="0" borderId="8" xfId="0" applyNumberFormat="1" applyFont="1" applyBorder="1"/>
    <xf numFmtId="3" fontId="4" fillId="0" borderId="28" xfId="0" applyNumberFormat="1" applyFont="1" applyBorder="1"/>
    <xf numFmtId="3" fontId="4" fillId="3" borderId="7" xfId="0" applyNumberFormat="1" applyFont="1" applyFill="1" applyBorder="1"/>
    <xf numFmtId="3" fontId="4" fillId="3" borderId="9" xfId="0" applyNumberFormat="1" applyFont="1" applyFill="1" applyBorder="1"/>
    <xf numFmtId="3" fontId="4" fillId="0" borderId="30" xfId="0" applyNumberFormat="1" applyFont="1" applyBorder="1"/>
    <xf numFmtId="3" fontId="4" fillId="3" borderId="28" xfId="0" applyNumberFormat="1" applyFont="1" applyFill="1" applyBorder="1"/>
    <xf numFmtId="3" fontId="4" fillId="3" borderId="8" xfId="0" applyNumberFormat="1" applyFont="1" applyFill="1" applyBorder="1"/>
    <xf numFmtId="3" fontId="4" fillId="4" borderId="7" xfId="0" applyNumberFormat="1" applyFont="1" applyFill="1" applyBorder="1"/>
    <xf numFmtId="3" fontId="4" fillId="4" borderId="8" xfId="0" applyNumberFormat="1" applyFont="1" applyFill="1" applyBorder="1"/>
    <xf numFmtId="3" fontId="4" fillId="4" borderId="9" xfId="0" applyNumberFormat="1" applyFont="1" applyFill="1" applyBorder="1"/>
    <xf numFmtId="3" fontId="18" fillId="3" borderId="8" xfId="0" applyNumberFormat="1" applyFont="1" applyFill="1" applyBorder="1"/>
    <xf numFmtId="0" fontId="1" fillId="4" borderId="25" xfId="0" applyFont="1" applyFill="1" applyBorder="1" applyAlignment="1">
      <alignment horizontal="center" vertical="center" wrapText="1"/>
    </xf>
    <xf numFmtId="0" fontId="23" fillId="0" borderId="0" xfId="0" applyFont="1"/>
    <xf numFmtId="0" fontId="6" fillId="0" borderId="15" xfId="0" applyFont="1" applyBorder="1" applyAlignment="1">
      <alignment wrapText="1"/>
    </xf>
    <xf numFmtId="0" fontId="6" fillId="2" borderId="27" xfId="0" applyFont="1" applyFill="1" applyBorder="1" applyAlignment="1">
      <alignment horizontal="center" wrapText="1"/>
    </xf>
    <xf numFmtId="3" fontId="8" fillId="0" borderId="27" xfId="0" applyNumberFormat="1" applyFont="1" applyBorder="1" applyAlignment="1">
      <alignment wrapText="1"/>
    </xf>
    <xf numFmtId="3" fontId="4" fillId="0" borderId="28" xfId="0" applyNumberFormat="1" applyFont="1" applyBorder="1" applyAlignment="1">
      <alignment wrapText="1"/>
    </xf>
    <xf numFmtId="3" fontId="6" fillId="2" borderId="4" xfId="0" applyNumberFormat="1" applyFont="1" applyFill="1" applyBorder="1"/>
    <xf numFmtId="0" fontId="24" fillId="0" borderId="0" xfId="0" applyFont="1"/>
    <xf numFmtId="3" fontId="8" fillId="3" borderId="27" xfId="0" applyNumberFormat="1" applyFont="1" applyFill="1" applyBorder="1"/>
    <xf numFmtId="0" fontId="6" fillId="3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3" borderId="15" xfId="0" applyFont="1" applyFill="1" applyBorder="1" applyAlignment="1">
      <alignment wrapText="1"/>
    </xf>
    <xf numFmtId="0" fontId="11" fillId="0" borderId="0" xfId="0" applyFont="1" applyBorder="1"/>
    <xf numFmtId="0" fontId="31" fillId="5" borderId="0" xfId="0" applyFont="1" applyFill="1" applyBorder="1"/>
    <xf numFmtId="0" fontId="5" fillId="5" borderId="0" xfId="0" applyFont="1" applyFill="1" applyAlignment="1">
      <alignment horizontal="center"/>
    </xf>
    <xf numFmtId="0" fontId="8" fillId="5" borderId="0" xfId="0" applyFont="1" applyFill="1"/>
    <xf numFmtId="164" fontId="1" fillId="5" borderId="0" xfId="0" applyNumberFormat="1" applyFont="1" applyFill="1" applyAlignment="1">
      <alignment horizontal="right"/>
    </xf>
    <xf numFmtId="0" fontId="24" fillId="5" borderId="4" xfId="0" applyFont="1" applyFill="1" applyBorder="1" applyAlignment="1">
      <alignment horizontal="center"/>
    </xf>
    <xf numFmtId="0" fontId="24" fillId="5" borderId="1" xfId="0" applyFont="1" applyFill="1" applyBorder="1"/>
    <xf numFmtId="0" fontId="24" fillId="5" borderId="2" xfId="0" applyFont="1" applyFill="1" applyBorder="1" applyAlignment="1">
      <alignment horizontal="center"/>
    </xf>
    <xf numFmtId="0" fontId="23" fillId="5" borderId="3" xfId="0" applyFont="1" applyFill="1" applyBorder="1"/>
    <xf numFmtId="3" fontId="23" fillId="5" borderId="4" xfId="0" applyNumberFormat="1" applyFont="1" applyFill="1" applyBorder="1"/>
    <xf numFmtId="3" fontId="25" fillId="5" borderId="8" xfId="0" applyNumberFormat="1" applyFont="1" applyFill="1" applyBorder="1"/>
    <xf numFmtId="0" fontId="23" fillId="5" borderId="5" xfId="0" applyFont="1" applyFill="1" applyBorder="1"/>
    <xf numFmtId="0" fontId="24" fillId="5" borderId="6" xfId="0" applyFont="1" applyFill="1" applyBorder="1" applyAlignment="1">
      <alignment horizontal="center"/>
    </xf>
    <xf numFmtId="3" fontId="23" fillId="5" borderId="6" xfId="0" applyNumberFormat="1" applyFont="1" applyFill="1" applyBorder="1"/>
    <xf numFmtId="3" fontId="25" fillId="5" borderId="9" xfId="0" applyNumberFormat="1" applyFont="1" applyFill="1" applyBorder="1"/>
    <xf numFmtId="0" fontId="15" fillId="2" borderId="20" xfId="0" applyFont="1" applyFill="1" applyBorder="1" applyAlignment="1">
      <alignment horizontal="center"/>
    </xf>
    <xf numFmtId="3" fontId="15" fillId="0" borderId="20" xfId="0" applyNumberFormat="1" applyFont="1" applyBorder="1"/>
    <xf numFmtId="3" fontId="17" fillId="0" borderId="30" xfId="0" applyNumberFormat="1" applyFont="1" applyBorder="1"/>
    <xf numFmtId="0" fontId="18" fillId="5" borderId="10" xfId="0" applyFont="1" applyFill="1" applyBorder="1" applyAlignment="1">
      <alignment vertical="top" wrapText="1"/>
    </xf>
    <xf numFmtId="0" fontId="32" fillId="5" borderId="11" xfId="0" applyFont="1" applyFill="1" applyBorder="1" applyAlignment="1">
      <alignment horizontal="center"/>
    </xf>
    <xf numFmtId="3" fontId="32" fillId="5" borderId="11" xfId="0" applyNumberFormat="1" applyFont="1" applyFill="1" applyBorder="1"/>
    <xf numFmtId="0" fontId="32" fillId="0" borderId="0" xfId="0" applyFont="1"/>
    <xf numFmtId="0" fontId="8" fillId="2" borderId="0" xfId="0" applyFont="1" applyFill="1"/>
    <xf numFmtId="164" fontId="1" fillId="2" borderId="0" xfId="0" applyNumberFormat="1" applyFont="1" applyFill="1" applyAlignment="1">
      <alignment horizontal="right"/>
    </xf>
    <xf numFmtId="0" fontId="24" fillId="5" borderId="13" xfId="0" applyFont="1" applyFill="1" applyBorder="1"/>
    <xf numFmtId="0" fontId="24" fillId="5" borderId="14" xfId="0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4" xfId="0" applyFont="1" applyFill="1" applyBorder="1" applyAlignment="1">
      <alignment horizontal="center"/>
    </xf>
    <xf numFmtId="3" fontId="14" fillId="3" borderId="14" xfId="0" applyNumberFormat="1" applyFont="1" applyFill="1" applyBorder="1"/>
    <xf numFmtId="3" fontId="4" fillId="3" borderId="26" xfId="0" applyNumberFormat="1" applyFont="1" applyFill="1" applyBorder="1"/>
    <xf numFmtId="3" fontId="24" fillId="5" borderId="2" xfId="0" applyNumberFormat="1" applyFont="1" applyFill="1" applyBorder="1"/>
    <xf numFmtId="0" fontId="9" fillId="4" borderId="23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1" fontId="12" fillId="4" borderId="14" xfId="0" applyNumberFormat="1" applyFont="1" applyFill="1" applyBorder="1" applyAlignment="1">
      <alignment horizontal="right"/>
    </xf>
    <xf numFmtId="1" fontId="12" fillId="4" borderId="26" xfId="0" applyNumberFormat="1" applyFont="1" applyFill="1" applyBorder="1" applyAlignment="1">
      <alignment horizontal="right"/>
    </xf>
    <xf numFmtId="1" fontId="5" fillId="3" borderId="21" xfId="0" applyNumberFormat="1" applyFont="1" applyFill="1" applyBorder="1" applyAlignment="1">
      <alignment horizontal="right"/>
    </xf>
    <xf numFmtId="1" fontId="14" fillId="3" borderId="21" xfId="0" applyNumberFormat="1" applyFont="1" applyFill="1" applyBorder="1" applyAlignment="1">
      <alignment horizontal="right"/>
    </xf>
    <xf numFmtId="1" fontId="14" fillId="3" borderId="22" xfId="0" applyNumberFormat="1" applyFont="1" applyFill="1" applyBorder="1" applyAlignment="1">
      <alignment horizontal="right"/>
    </xf>
    <xf numFmtId="1" fontId="5" fillId="3" borderId="2" xfId="0" applyNumberFormat="1" applyFont="1" applyFill="1" applyBorder="1" applyAlignment="1">
      <alignment horizontal="right"/>
    </xf>
    <xf numFmtId="1" fontId="14" fillId="3" borderId="2" xfId="0" applyNumberFormat="1" applyFont="1" applyFill="1" applyBorder="1" applyAlignment="1">
      <alignment horizontal="right"/>
    </xf>
    <xf numFmtId="1" fontId="14" fillId="3" borderId="7" xfId="0" applyNumberFormat="1" applyFont="1" applyFill="1" applyBorder="1" applyAlignment="1">
      <alignment horizontal="right"/>
    </xf>
    <xf numFmtId="1" fontId="5" fillId="3" borderId="6" xfId="0" applyNumberFormat="1" applyFont="1" applyFill="1" applyBorder="1" applyAlignment="1">
      <alignment horizontal="right"/>
    </xf>
    <xf numFmtId="1" fontId="14" fillId="3" borderId="6" xfId="0" applyNumberFormat="1" applyFont="1" applyFill="1" applyBorder="1" applyAlignment="1">
      <alignment horizontal="right"/>
    </xf>
    <xf numFmtId="1" fontId="14" fillId="3" borderId="9" xfId="0" applyNumberFormat="1" applyFont="1" applyFill="1" applyBorder="1" applyAlignment="1">
      <alignment horizontal="right"/>
    </xf>
    <xf numFmtId="1" fontId="5" fillId="2" borderId="4" xfId="0" applyNumberFormat="1" applyFont="1" applyFill="1" applyBorder="1" applyAlignment="1">
      <alignment horizontal="right"/>
    </xf>
    <xf numFmtId="1" fontId="14" fillId="2" borderId="4" xfId="0" applyNumberFormat="1" applyFont="1" applyFill="1" applyBorder="1" applyAlignment="1">
      <alignment horizontal="right"/>
    </xf>
    <xf numFmtId="1" fontId="14" fillId="2" borderId="8" xfId="0" applyNumberFormat="1" applyFont="1" applyFill="1" applyBorder="1" applyAlignment="1">
      <alignment horizontal="right"/>
    </xf>
    <xf numFmtId="1" fontId="16" fillId="2" borderId="4" xfId="0" applyNumberFormat="1" applyFont="1" applyFill="1" applyBorder="1" applyAlignment="1">
      <alignment horizontal="right"/>
    </xf>
    <xf numFmtId="1" fontId="16" fillId="2" borderId="8" xfId="0" applyNumberFormat="1" applyFont="1" applyFill="1" applyBorder="1" applyAlignment="1">
      <alignment horizontal="right"/>
    </xf>
    <xf numFmtId="1" fontId="23" fillId="5" borderId="4" xfId="0" applyNumberFormat="1" applyFont="1" applyFill="1" applyBorder="1" applyAlignment="1">
      <alignment horizontal="right"/>
    </xf>
    <xf numFmtId="1" fontId="23" fillId="5" borderId="8" xfId="0" applyNumberFormat="1" applyFont="1" applyFill="1" applyBorder="1" applyAlignment="1">
      <alignment horizontal="right"/>
    </xf>
    <xf numFmtId="1" fontId="23" fillId="5" borderId="6" xfId="0" applyNumberFormat="1" applyFont="1" applyFill="1" applyBorder="1" applyAlignment="1">
      <alignment horizontal="right"/>
    </xf>
    <xf numFmtId="1" fontId="23" fillId="5" borderId="9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right"/>
    </xf>
    <xf numFmtId="1" fontId="12" fillId="4" borderId="25" xfId="0" applyNumberFormat="1" applyFont="1" applyFill="1" applyBorder="1" applyAlignment="1">
      <alignment horizontal="right"/>
    </xf>
    <xf numFmtId="1" fontId="5" fillId="3" borderId="4" xfId="0" applyNumberFormat="1" applyFont="1" applyFill="1" applyBorder="1" applyAlignment="1">
      <alignment horizontal="right"/>
    </xf>
    <xf numFmtId="1" fontId="14" fillId="3" borderId="4" xfId="0" applyNumberFormat="1" applyFont="1" applyFill="1" applyBorder="1" applyAlignment="1">
      <alignment horizontal="right"/>
    </xf>
    <xf numFmtId="1" fontId="14" fillId="3" borderId="8" xfId="0" applyNumberFormat="1" applyFont="1" applyFill="1" applyBorder="1" applyAlignment="1">
      <alignment horizontal="right"/>
    </xf>
    <xf numFmtId="1" fontId="5" fillId="3" borderId="8" xfId="0" applyNumberFormat="1" applyFont="1" applyFill="1" applyBorder="1" applyAlignment="1">
      <alignment horizontal="right"/>
    </xf>
    <xf numFmtId="1" fontId="24" fillId="5" borderId="14" xfId="0" applyNumberFormat="1" applyFont="1" applyFill="1" applyBorder="1" applyAlignment="1">
      <alignment horizontal="right"/>
    </xf>
    <xf numFmtId="1" fontId="24" fillId="5" borderId="26" xfId="0" applyNumberFormat="1" applyFont="1" applyFill="1" applyBorder="1" applyAlignment="1">
      <alignment horizontal="right"/>
    </xf>
    <xf numFmtId="1" fontId="5" fillId="2" borderId="20" xfId="0" applyNumberFormat="1" applyFont="1" applyFill="1" applyBorder="1" applyAlignment="1">
      <alignment horizontal="right"/>
    </xf>
    <xf numFmtId="1" fontId="14" fillId="2" borderId="20" xfId="0" applyNumberFormat="1" applyFont="1" applyFill="1" applyBorder="1" applyAlignment="1">
      <alignment horizontal="right"/>
    </xf>
    <xf numFmtId="1" fontId="5" fillId="4" borderId="2" xfId="0" applyNumberFormat="1" applyFont="1" applyFill="1" applyBorder="1" applyAlignment="1">
      <alignment horizontal="right"/>
    </xf>
    <xf numFmtId="1" fontId="5" fillId="4" borderId="4" xfId="0" applyNumberFormat="1" applyFont="1" applyFill="1" applyBorder="1" applyAlignment="1">
      <alignment horizontal="right"/>
    </xf>
    <xf numFmtId="1" fontId="14" fillId="4" borderId="4" xfId="0" applyNumberFormat="1" applyFont="1" applyFill="1" applyBorder="1" applyAlignment="1">
      <alignment horizontal="right"/>
    </xf>
    <xf numFmtId="1" fontId="5" fillId="4" borderId="14" xfId="0" applyNumberFormat="1" applyFont="1" applyFill="1" applyBorder="1" applyAlignment="1">
      <alignment horizontal="center" vertical="top" wrapText="1"/>
    </xf>
    <xf numFmtId="1" fontId="1" fillId="4" borderId="14" xfId="0" applyNumberFormat="1" applyFont="1" applyFill="1" applyBorder="1" applyAlignment="1">
      <alignment horizontal="center" vertical="center" wrapText="1"/>
    </xf>
    <xf numFmtId="1" fontId="1" fillId="4" borderId="26" xfId="0" applyNumberFormat="1" applyFont="1" applyFill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right"/>
    </xf>
    <xf numFmtId="1" fontId="14" fillId="2" borderId="21" xfId="0" applyNumberFormat="1" applyFont="1" applyFill="1" applyBorder="1" applyAlignment="1">
      <alignment horizontal="right"/>
    </xf>
    <xf numFmtId="1" fontId="14" fillId="2" borderId="22" xfId="0" applyNumberFormat="1" applyFont="1" applyFill="1" applyBorder="1" applyAlignment="1">
      <alignment horizontal="right"/>
    </xf>
    <xf numFmtId="1" fontId="5" fillId="2" borderId="6" xfId="0" applyNumberFormat="1" applyFont="1" applyFill="1" applyBorder="1" applyAlignment="1">
      <alignment horizontal="right"/>
    </xf>
    <xf numFmtId="1" fontId="14" fillId="2" borderId="6" xfId="0" applyNumberFormat="1" applyFont="1" applyFill="1" applyBorder="1" applyAlignment="1">
      <alignment horizontal="right"/>
    </xf>
    <xf numFmtId="1" fontId="14" fillId="2" borderId="9" xfId="0" applyNumberFormat="1" applyFont="1" applyFill="1" applyBorder="1" applyAlignment="1">
      <alignment horizontal="right"/>
    </xf>
    <xf numFmtId="0" fontId="5" fillId="3" borderId="23" xfId="0" applyFont="1" applyFill="1" applyBorder="1"/>
    <xf numFmtId="0" fontId="5" fillId="3" borderId="24" xfId="0" applyFont="1" applyFill="1" applyBorder="1" applyAlignment="1">
      <alignment horizontal="center"/>
    </xf>
    <xf numFmtId="3" fontId="14" fillId="3" borderId="24" xfId="0" applyNumberFormat="1" applyFont="1" applyFill="1" applyBorder="1"/>
    <xf numFmtId="164" fontId="0" fillId="3" borderId="25" xfId="0" applyNumberFormat="1" applyFont="1" applyFill="1" applyBorder="1"/>
    <xf numFmtId="164" fontId="0" fillId="3" borderId="26" xfId="0" applyNumberFormat="1" applyFont="1" applyFill="1" applyBorder="1"/>
    <xf numFmtId="0" fontId="5" fillId="3" borderId="15" xfId="0" applyFont="1" applyFill="1" applyBorder="1"/>
    <xf numFmtId="0" fontId="5" fillId="3" borderId="19" xfId="0" applyFont="1" applyFill="1" applyBorder="1"/>
    <xf numFmtId="1" fontId="5" fillId="3" borderId="7" xfId="0" applyNumberFormat="1" applyFont="1" applyFill="1" applyBorder="1" applyAlignment="1">
      <alignment horizontal="right"/>
    </xf>
    <xf numFmtId="0" fontId="5" fillId="3" borderId="2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24" fillId="5" borderId="1" xfId="0" applyFont="1" applyFill="1" applyBorder="1" applyAlignment="1">
      <alignment wrapText="1"/>
    </xf>
    <xf numFmtId="0" fontId="23" fillId="5" borderId="15" xfId="0" applyFont="1" applyFill="1" applyBorder="1"/>
    <xf numFmtId="0" fontId="23" fillId="5" borderId="27" xfId="0" applyFont="1" applyFill="1" applyBorder="1" applyAlignment="1">
      <alignment horizontal="center"/>
    </xf>
    <xf numFmtId="0" fontId="24" fillId="5" borderId="2" xfId="0" applyFont="1" applyFill="1" applyBorder="1" applyAlignment="1">
      <alignment horizontal="center" vertical="top"/>
    </xf>
    <xf numFmtId="3" fontId="24" fillId="5" borderId="2" xfId="0" applyNumberFormat="1" applyFont="1" applyFill="1" applyBorder="1" applyAlignment="1">
      <alignment vertical="top"/>
    </xf>
    <xf numFmtId="3" fontId="34" fillId="2" borderId="0" xfId="0" applyNumberFormat="1" applyFont="1" applyFill="1" applyBorder="1"/>
    <xf numFmtId="3" fontId="12" fillId="4" borderId="26" xfId="0" applyNumberFormat="1" applyFont="1" applyFill="1" applyBorder="1"/>
    <xf numFmtId="0" fontId="15" fillId="0" borderId="19" xfId="0" applyFont="1" applyBorder="1"/>
    <xf numFmtId="3" fontId="4" fillId="3" borderId="30" xfId="0" applyNumberFormat="1" applyFont="1" applyFill="1" applyBorder="1"/>
    <xf numFmtId="49" fontId="5" fillId="3" borderId="5" xfId="0" applyNumberFormat="1" applyFont="1" applyFill="1" applyBorder="1"/>
    <xf numFmtId="49" fontId="5" fillId="3" borderId="6" xfId="0" applyNumberFormat="1" applyFont="1" applyFill="1" applyBorder="1" applyAlignment="1">
      <alignment horizontal="center"/>
    </xf>
    <xf numFmtId="164" fontId="25" fillId="5" borderId="7" xfId="0" applyNumberFormat="1" applyFont="1" applyFill="1" applyBorder="1"/>
    <xf numFmtId="164" fontId="25" fillId="5" borderId="8" xfId="0" applyNumberFormat="1" applyFont="1" applyFill="1" applyBorder="1"/>
    <xf numFmtId="164" fontId="25" fillId="5" borderId="28" xfId="0" applyNumberFormat="1" applyFont="1" applyFill="1" applyBorder="1"/>
    <xf numFmtId="164" fontId="25" fillId="5" borderId="9" xfId="0" applyNumberFormat="1" applyFont="1" applyFill="1" applyBorder="1"/>
    <xf numFmtId="164" fontId="25" fillId="5" borderId="7" xfId="0" applyNumberFormat="1" applyFont="1" applyFill="1" applyBorder="1" applyAlignment="1">
      <alignment vertical="top"/>
    </xf>
    <xf numFmtId="164" fontId="35" fillId="5" borderId="35" xfId="0" applyNumberFormat="1" applyFont="1" applyFill="1" applyBorder="1"/>
    <xf numFmtId="1" fontId="18" fillId="3" borderId="9" xfId="0" applyNumberFormat="1" applyFont="1" applyFill="1" applyBorder="1"/>
    <xf numFmtId="0" fontId="0" fillId="0" borderId="29" xfId="0" applyFont="1" applyBorder="1"/>
    <xf numFmtId="0" fontId="0" fillId="0" borderId="0" xfId="0" applyFont="1" applyBorder="1"/>
    <xf numFmtId="0" fontId="0" fillId="0" borderId="0" xfId="0" applyFont="1"/>
    <xf numFmtId="0" fontId="0" fillId="0" borderId="33" xfId="0" applyFont="1" applyBorder="1"/>
    <xf numFmtId="0" fontId="0" fillId="0" borderId="34" xfId="0" applyFont="1" applyBorder="1"/>
    <xf numFmtId="1" fontId="5" fillId="4" borderId="7" xfId="0" applyNumberFormat="1" applyFont="1" applyFill="1" applyBorder="1" applyAlignment="1">
      <alignment horizontal="right"/>
    </xf>
    <xf numFmtId="1" fontId="14" fillId="4" borderId="8" xfId="0" applyNumberFormat="1" applyFont="1" applyFill="1" applyBorder="1" applyAlignment="1">
      <alignment horizontal="right"/>
    </xf>
    <xf numFmtId="1" fontId="5" fillId="4" borderId="6" xfId="0" applyNumberFormat="1" applyFont="1" applyFill="1" applyBorder="1" applyAlignment="1">
      <alignment horizontal="right"/>
    </xf>
    <xf numFmtId="1" fontId="14" fillId="4" borderId="6" xfId="0" applyNumberFormat="1" applyFont="1" applyFill="1" applyBorder="1" applyAlignment="1">
      <alignment horizontal="right"/>
    </xf>
    <xf numFmtId="1" fontId="14" fillId="4" borderId="9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0" fillId="0" borderId="27" xfId="0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9" fillId="4" borderId="2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13" zoomScaleNormal="100" workbookViewId="0">
      <selection activeCell="A42" sqref="A42"/>
    </sheetView>
  </sheetViews>
  <sheetFormatPr defaultRowHeight="15" x14ac:dyDescent="0.25"/>
  <cols>
    <col min="1" max="1" width="69.28515625" style="3" customWidth="1"/>
    <col min="2" max="2" width="16.28515625" style="52" customWidth="1"/>
    <col min="3" max="3" width="19.7109375" style="52" customWidth="1"/>
    <col min="4" max="5" width="19.7109375" style="9" customWidth="1"/>
    <col min="6" max="254" width="9.140625" style="3"/>
    <col min="255" max="255" width="57" style="3" customWidth="1"/>
    <col min="256" max="261" width="14.28515625" style="3" customWidth="1"/>
    <col min="262" max="510" width="9.140625" style="3"/>
    <col min="511" max="511" width="57" style="3" customWidth="1"/>
    <col min="512" max="517" width="14.28515625" style="3" customWidth="1"/>
    <col min="518" max="766" width="9.140625" style="3"/>
    <col min="767" max="767" width="57" style="3" customWidth="1"/>
    <col min="768" max="773" width="14.28515625" style="3" customWidth="1"/>
    <col min="774" max="1022" width="9.140625" style="3"/>
    <col min="1023" max="1023" width="57" style="3" customWidth="1"/>
    <col min="1024" max="1029" width="14.28515625" style="3" customWidth="1"/>
    <col min="1030" max="1278" width="9.140625" style="3"/>
    <col min="1279" max="1279" width="57" style="3" customWidth="1"/>
    <col min="1280" max="1285" width="14.28515625" style="3" customWidth="1"/>
    <col min="1286" max="1534" width="9.140625" style="3"/>
    <col min="1535" max="1535" width="57" style="3" customWidth="1"/>
    <col min="1536" max="1541" width="14.28515625" style="3" customWidth="1"/>
    <col min="1542" max="1790" width="9.140625" style="3"/>
    <col min="1791" max="1791" width="57" style="3" customWidth="1"/>
    <col min="1792" max="1797" width="14.28515625" style="3" customWidth="1"/>
    <col min="1798" max="2046" width="9.140625" style="3"/>
    <col min="2047" max="2047" width="57" style="3" customWidth="1"/>
    <col min="2048" max="2053" width="14.28515625" style="3" customWidth="1"/>
    <col min="2054" max="2302" width="9.140625" style="3"/>
    <col min="2303" max="2303" width="57" style="3" customWidth="1"/>
    <col min="2304" max="2309" width="14.28515625" style="3" customWidth="1"/>
    <col min="2310" max="2558" width="9.140625" style="3"/>
    <col min="2559" max="2559" width="57" style="3" customWidth="1"/>
    <col min="2560" max="2565" width="14.28515625" style="3" customWidth="1"/>
    <col min="2566" max="2814" width="9.140625" style="3"/>
    <col min="2815" max="2815" width="57" style="3" customWidth="1"/>
    <col min="2816" max="2821" width="14.28515625" style="3" customWidth="1"/>
    <col min="2822" max="3070" width="9.140625" style="3"/>
    <col min="3071" max="3071" width="57" style="3" customWidth="1"/>
    <col min="3072" max="3077" width="14.28515625" style="3" customWidth="1"/>
    <col min="3078" max="3326" width="9.140625" style="3"/>
    <col min="3327" max="3327" width="57" style="3" customWidth="1"/>
    <col min="3328" max="3333" width="14.28515625" style="3" customWidth="1"/>
    <col min="3334" max="3582" width="9.140625" style="3"/>
    <col min="3583" max="3583" width="57" style="3" customWidth="1"/>
    <col min="3584" max="3589" width="14.28515625" style="3" customWidth="1"/>
    <col min="3590" max="3838" width="9.140625" style="3"/>
    <col min="3839" max="3839" width="57" style="3" customWidth="1"/>
    <col min="3840" max="3845" width="14.28515625" style="3" customWidth="1"/>
    <col min="3846" max="4094" width="9.140625" style="3"/>
    <col min="4095" max="4095" width="57" style="3" customWidth="1"/>
    <col min="4096" max="4101" width="14.28515625" style="3" customWidth="1"/>
    <col min="4102" max="4350" width="9.140625" style="3"/>
    <col min="4351" max="4351" width="57" style="3" customWidth="1"/>
    <col min="4352" max="4357" width="14.28515625" style="3" customWidth="1"/>
    <col min="4358" max="4606" width="9.140625" style="3"/>
    <col min="4607" max="4607" width="57" style="3" customWidth="1"/>
    <col min="4608" max="4613" width="14.28515625" style="3" customWidth="1"/>
    <col min="4614" max="4862" width="9.140625" style="3"/>
    <col min="4863" max="4863" width="57" style="3" customWidth="1"/>
    <col min="4864" max="4869" width="14.28515625" style="3" customWidth="1"/>
    <col min="4870" max="5118" width="9.140625" style="3"/>
    <col min="5119" max="5119" width="57" style="3" customWidth="1"/>
    <col min="5120" max="5125" width="14.28515625" style="3" customWidth="1"/>
    <col min="5126" max="5374" width="9.140625" style="3"/>
    <col min="5375" max="5375" width="57" style="3" customWidth="1"/>
    <col min="5376" max="5381" width="14.28515625" style="3" customWidth="1"/>
    <col min="5382" max="5630" width="9.140625" style="3"/>
    <col min="5631" max="5631" width="57" style="3" customWidth="1"/>
    <col min="5632" max="5637" width="14.28515625" style="3" customWidth="1"/>
    <col min="5638" max="5886" width="9.140625" style="3"/>
    <col min="5887" max="5887" width="57" style="3" customWidth="1"/>
    <col min="5888" max="5893" width="14.28515625" style="3" customWidth="1"/>
    <col min="5894" max="6142" width="9.140625" style="3"/>
    <col min="6143" max="6143" width="57" style="3" customWidth="1"/>
    <col min="6144" max="6149" width="14.28515625" style="3" customWidth="1"/>
    <col min="6150" max="6398" width="9.140625" style="3"/>
    <col min="6399" max="6399" width="57" style="3" customWidth="1"/>
    <col min="6400" max="6405" width="14.28515625" style="3" customWidth="1"/>
    <col min="6406" max="6654" width="9.140625" style="3"/>
    <col min="6655" max="6655" width="57" style="3" customWidth="1"/>
    <col min="6656" max="6661" width="14.28515625" style="3" customWidth="1"/>
    <col min="6662" max="6910" width="9.140625" style="3"/>
    <col min="6911" max="6911" width="57" style="3" customWidth="1"/>
    <col min="6912" max="6917" width="14.28515625" style="3" customWidth="1"/>
    <col min="6918" max="7166" width="9.140625" style="3"/>
    <col min="7167" max="7167" width="57" style="3" customWidth="1"/>
    <col min="7168" max="7173" width="14.28515625" style="3" customWidth="1"/>
    <col min="7174" max="7422" width="9.140625" style="3"/>
    <col min="7423" max="7423" width="57" style="3" customWidth="1"/>
    <col min="7424" max="7429" width="14.28515625" style="3" customWidth="1"/>
    <col min="7430" max="7678" width="9.140625" style="3"/>
    <col min="7679" max="7679" width="57" style="3" customWidth="1"/>
    <col min="7680" max="7685" width="14.28515625" style="3" customWidth="1"/>
    <col min="7686" max="7934" width="9.140625" style="3"/>
    <col min="7935" max="7935" width="57" style="3" customWidth="1"/>
    <col min="7936" max="7941" width="14.28515625" style="3" customWidth="1"/>
    <col min="7942" max="8190" width="9.140625" style="3"/>
    <col min="8191" max="8191" width="57" style="3" customWidth="1"/>
    <col min="8192" max="8197" width="14.28515625" style="3" customWidth="1"/>
    <col min="8198" max="8446" width="9.140625" style="3"/>
    <col min="8447" max="8447" width="57" style="3" customWidth="1"/>
    <col min="8448" max="8453" width="14.28515625" style="3" customWidth="1"/>
    <col min="8454" max="8702" width="9.140625" style="3"/>
    <col min="8703" max="8703" width="57" style="3" customWidth="1"/>
    <col min="8704" max="8709" width="14.28515625" style="3" customWidth="1"/>
    <col min="8710" max="8958" width="9.140625" style="3"/>
    <col min="8959" max="8959" width="57" style="3" customWidth="1"/>
    <col min="8960" max="8965" width="14.28515625" style="3" customWidth="1"/>
    <col min="8966" max="9214" width="9.140625" style="3"/>
    <col min="9215" max="9215" width="57" style="3" customWidth="1"/>
    <col min="9216" max="9221" width="14.28515625" style="3" customWidth="1"/>
    <col min="9222" max="9470" width="9.140625" style="3"/>
    <col min="9471" max="9471" width="57" style="3" customWidth="1"/>
    <col min="9472" max="9477" width="14.28515625" style="3" customWidth="1"/>
    <col min="9478" max="9726" width="9.140625" style="3"/>
    <col min="9727" max="9727" width="57" style="3" customWidth="1"/>
    <col min="9728" max="9733" width="14.28515625" style="3" customWidth="1"/>
    <col min="9734" max="9982" width="9.140625" style="3"/>
    <col min="9983" max="9983" width="57" style="3" customWidth="1"/>
    <col min="9984" max="9989" width="14.28515625" style="3" customWidth="1"/>
    <col min="9990" max="10238" width="9.140625" style="3"/>
    <col min="10239" max="10239" width="57" style="3" customWidth="1"/>
    <col min="10240" max="10245" width="14.28515625" style="3" customWidth="1"/>
    <col min="10246" max="10494" width="9.140625" style="3"/>
    <col min="10495" max="10495" width="57" style="3" customWidth="1"/>
    <col min="10496" max="10501" width="14.28515625" style="3" customWidth="1"/>
    <col min="10502" max="10750" width="9.140625" style="3"/>
    <col min="10751" max="10751" width="57" style="3" customWidth="1"/>
    <col min="10752" max="10757" width="14.28515625" style="3" customWidth="1"/>
    <col min="10758" max="11006" width="9.140625" style="3"/>
    <col min="11007" max="11007" width="57" style="3" customWidth="1"/>
    <col min="11008" max="11013" width="14.28515625" style="3" customWidth="1"/>
    <col min="11014" max="11262" width="9.140625" style="3"/>
    <col min="11263" max="11263" width="57" style="3" customWidth="1"/>
    <col min="11264" max="11269" width="14.28515625" style="3" customWidth="1"/>
    <col min="11270" max="11518" width="9.140625" style="3"/>
    <col min="11519" max="11519" width="57" style="3" customWidth="1"/>
    <col min="11520" max="11525" width="14.28515625" style="3" customWidth="1"/>
    <col min="11526" max="11774" width="9.140625" style="3"/>
    <col min="11775" max="11775" width="57" style="3" customWidth="1"/>
    <col min="11776" max="11781" width="14.28515625" style="3" customWidth="1"/>
    <col min="11782" max="12030" width="9.140625" style="3"/>
    <col min="12031" max="12031" width="57" style="3" customWidth="1"/>
    <col min="12032" max="12037" width="14.28515625" style="3" customWidth="1"/>
    <col min="12038" max="12286" width="9.140625" style="3"/>
    <col min="12287" max="12287" width="57" style="3" customWidth="1"/>
    <col min="12288" max="12293" width="14.28515625" style="3" customWidth="1"/>
    <col min="12294" max="12542" width="9.140625" style="3"/>
    <col min="12543" max="12543" width="57" style="3" customWidth="1"/>
    <col min="12544" max="12549" width="14.28515625" style="3" customWidth="1"/>
    <col min="12550" max="12798" width="9.140625" style="3"/>
    <col min="12799" max="12799" width="57" style="3" customWidth="1"/>
    <col min="12800" max="12805" width="14.28515625" style="3" customWidth="1"/>
    <col min="12806" max="13054" width="9.140625" style="3"/>
    <col min="13055" max="13055" width="57" style="3" customWidth="1"/>
    <col min="13056" max="13061" width="14.28515625" style="3" customWidth="1"/>
    <col min="13062" max="13310" width="9.140625" style="3"/>
    <col min="13311" max="13311" width="57" style="3" customWidth="1"/>
    <col min="13312" max="13317" width="14.28515625" style="3" customWidth="1"/>
    <col min="13318" max="13566" width="9.140625" style="3"/>
    <col min="13567" max="13567" width="57" style="3" customWidth="1"/>
    <col min="13568" max="13573" width="14.28515625" style="3" customWidth="1"/>
    <col min="13574" max="13822" width="9.140625" style="3"/>
    <col min="13823" max="13823" width="57" style="3" customWidth="1"/>
    <col min="13824" max="13829" width="14.28515625" style="3" customWidth="1"/>
    <col min="13830" max="14078" width="9.140625" style="3"/>
    <col min="14079" max="14079" width="57" style="3" customWidth="1"/>
    <col min="14080" max="14085" width="14.28515625" style="3" customWidth="1"/>
    <col min="14086" max="14334" width="9.140625" style="3"/>
    <col min="14335" max="14335" width="57" style="3" customWidth="1"/>
    <col min="14336" max="14341" width="14.28515625" style="3" customWidth="1"/>
    <col min="14342" max="14590" width="9.140625" style="3"/>
    <col min="14591" max="14591" width="57" style="3" customWidth="1"/>
    <col min="14592" max="14597" width="14.28515625" style="3" customWidth="1"/>
    <col min="14598" max="14846" width="9.140625" style="3"/>
    <col min="14847" max="14847" width="57" style="3" customWidth="1"/>
    <col min="14848" max="14853" width="14.28515625" style="3" customWidth="1"/>
    <col min="14854" max="15102" width="9.140625" style="3"/>
    <col min="15103" max="15103" width="57" style="3" customWidth="1"/>
    <col min="15104" max="15109" width="14.28515625" style="3" customWidth="1"/>
    <col min="15110" max="15358" width="9.140625" style="3"/>
    <col min="15359" max="15359" width="57" style="3" customWidth="1"/>
    <col min="15360" max="15365" width="14.28515625" style="3" customWidth="1"/>
    <col min="15366" max="15614" width="9.140625" style="3"/>
    <col min="15615" max="15615" width="57" style="3" customWidth="1"/>
    <col min="15616" max="15621" width="14.28515625" style="3" customWidth="1"/>
    <col min="15622" max="15870" width="9.140625" style="3"/>
    <col min="15871" max="15871" width="57" style="3" customWidth="1"/>
    <col min="15872" max="15877" width="14.28515625" style="3" customWidth="1"/>
    <col min="15878" max="16126" width="9.140625" style="3"/>
    <col min="16127" max="16127" width="57" style="3" customWidth="1"/>
    <col min="16128" max="16133" width="14.28515625" style="3" customWidth="1"/>
    <col min="16134" max="16384" width="9.140625" style="3"/>
  </cols>
  <sheetData>
    <row r="1" spans="1:7" x14ac:dyDescent="0.25">
      <c r="A1" s="3" t="s">
        <v>66</v>
      </c>
    </row>
    <row r="2" spans="1:7" s="6" customFormat="1" ht="26.25" customHeight="1" x14ac:dyDescent="0.35">
      <c r="A2" s="238" t="s">
        <v>91</v>
      </c>
      <c r="B2" s="238"/>
      <c r="C2" s="238"/>
      <c r="D2" s="238"/>
      <c r="E2" s="238"/>
    </row>
    <row r="3" spans="1:7" x14ac:dyDescent="0.25">
      <c r="A3" s="2" t="s">
        <v>112</v>
      </c>
      <c r="B3" s="239"/>
      <c r="C3" s="239"/>
      <c r="D3" s="240"/>
      <c r="E3" s="3"/>
    </row>
    <row r="4" spans="1:7" x14ac:dyDescent="0.25">
      <c r="A4" s="2" t="s">
        <v>113</v>
      </c>
      <c r="B4" s="239"/>
      <c r="C4" s="239"/>
      <c r="D4" s="240"/>
      <c r="E4" s="3"/>
    </row>
    <row r="5" spans="1:7" x14ac:dyDescent="0.25">
      <c r="A5" s="2" t="s">
        <v>114</v>
      </c>
      <c r="B5" s="239"/>
      <c r="C5" s="239"/>
      <c r="D5" s="240"/>
      <c r="E5" s="1" t="s">
        <v>2</v>
      </c>
    </row>
    <row r="6" spans="1:7" ht="6.75" customHeight="1" x14ac:dyDescent="0.25">
      <c r="A6" s="123"/>
      <c r="B6" s="8"/>
      <c r="C6" s="9"/>
      <c r="F6" s="9"/>
      <c r="G6" s="1"/>
    </row>
    <row r="7" spans="1:7" ht="15" customHeight="1" thickBot="1" x14ac:dyDescent="0.3">
      <c r="A7" s="124" t="s">
        <v>77</v>
      </c>
      <c r="B7" s="125"/>
      <c r="C7" s="126"/>
      <c r="D7" s="126"/>
      <c r="E7" s="126"/>
      <c r="F7" s="145"/>
      <c r="G7" s="146"/>
    </row>
    <row r="8" spans="1:7" ht="15.75" thickBot="1" x14ac:dyDescent="0.3">
      <c r="A8" s="250" t="s">
        <v>64</v>
      </c>
      <c r="B8" s="250"/>
      <c r="C8" s="252" t="s">
        <v>92</v>
      </c>
      <c r="D8" s="254" t="s">
        <v>69</v>
      </c>
      <c r="E8" s="255"/>
    </row>
    <row r="9" spans="1:7" s="13" customFormat="1" ht="28.5" customHeight="1" thickBot="1" x14ac:dyDescent="0.3">
      <c r="A9" s="251"/>
      <c r="B9" s="251" t="s">
        <v>8</v>
      </c>
      <c r="C9" s="253"/>
      <c r="D9" s="11" t="s">
        <v>90</v>
      </c>
      <c r="E9" s="111" t="s">
        <v>93</v>
      </c>
    </row>
    <row r="10" spans="1:7" s="16" customFormat="1" ht="15" customHeight="1" thickBot="1" x14ac:dyDescent="0.3">
      <c r="A10" s="14" t="s">
        <v>10</v>
      </c>
      <c r="B10" s="15" t="s">
        <v>11</v>
      </c>
      <c r="C10" s="158">
        <f>SUM(C11+C12+C13+C14)</f>
        <v>10465</v>
      </c>
      <c r="D10" s="158">
        <f>SUM(D11+D12+D13+D14)</f>
        <v>11420</v>
      </c>
      <c r="E10" s="159">
        <f>SUM(E11+E12+E13+E14)</f>
        <v>12240</v>
      </c>
    </row>
    <row r="11" spans="1:7" s="7" customFormat="1" ht="15.75" thickBot="1" x14ac:dyDescent="0.3">
      <c r="A11" s="17" t="s">
        <v>6</v>
      </c>
      <c r="B11" s="18" t="s">
        <v>12</v>
      </c>
      <c r="C11" s="160">
        <v>530</v>
      </c>
      <c r="D11" s="161">
        <v>550</v>
      </c>
      <c r="E11" s="162">
        <v>570</v>
      </c>
    </row>
    <row r="12" spans="1:7" s="7" customFormat="1" x14ac:dyDescent="0.25">
      <c r="A12" s="21" t="s">
        <v>9</v>
      </c>
      <c r="B12" s="22" t="s">
        <v>7</v>
      </c>
      <c r="C12" s="163"/>
      <c r="D12" s="164"/>
      <c r="E12" s="165"/>
    </row>
    <row r="13" spans="1:7" s="7" customFormat="1" ht="15.75" thickBot="1" x14ac:dyDescent="0.3">
      <c r="A13" s="24" t="s">
        <v>15</v>
      </c>
      <c r="B13" s="25" t="s">
        <v>16</v>
      </c>
      <c r="C13" s="166"/>
      <c r="D13" s="167"/>
      <c r="E13" s="168"/>
    </row>
    <row r="14" spans="1:7" s="7" customFormat="1" ht="14.25" customHeight="1" x14ac:dyDescent="0.25">
      <c r="A14" s="21" t="s">
        <v>17</v>
      </c>
      <c r="B14" s="22" t="s">
        <v>18</v>
      </c>
      <c r="C14" s="163">
        <f>SUM(C15:C18)</f>
        <v>9935</v>
      </c>
      <c r="D14" s="163">
        <f>SUM(D15:D18)</f>
        <v>10870</v>
      </c>
      <c r="E14" s="207">
        <f>SUM(E15:E18)</f>
        <v>11670</v>
      </c>
    </row>
    <row r="15" spans="1:7" s="7" customFormat="1" ht="14.25" customHeight="1" x14ac:dyDescent="0.25">
      <c r="A15" s="4" t="s">
        <v>19</v>
      </c>
      <c r="B15" s="26"/>
      <c r="C15" s="169">
        <v>1300</v>
      </c>
      <c r="D15" s="170">
        <v>1400</v>
      </c>
      <c r="E15" s="171">
        <v>1500</v>
      </c>
    </row>
    <row r="16" spans="1:7" s="28" customFormat="1" ht="14.25" customHeight="1" x14ac:dyDescent="0.25">
      <c r="A16" s="4" t="s">
        <v>70</v>
      </c>
      <c r="B16" s="27"/>
      <c r="C16" s="172">
        <v>170</v>
      </c>
      <c r="D16" s="172">
        <v>170</v>
      </c>
      <c r="E16" s="173">
        <v>170</v>
      </c>
    </row>
    <row r="17" spans="1:5" s="112" customFormat="1" ht="14.25" customHeight="1" x14ac:dyDescent="0.25">
      <c r="A17" s="131" t="s">
        <v>20</v>
      </c>
      <c r="B17" s="149"/>
      <c r="C17" s="174">
        <v>8465</v>
      </c>
      <c r="D17" s="174">
        <v>9300</v>
      </c>
      <c r="E17" s="175">
        <v>10000</v>
      </c>
    </row>
    <row r="18" spans="1:5" s="112" customFormat="1" ht="14.25" customHeight="1" thickBot="1" x14ac:dyDescent="0.3">
      <c r="A18" s="134" t="s">
        <v>71</v>
      </c>
      <c r="B18" s="150"/>
      <c r="C18" s="176"/>
      <c r="D18" s="176"/>
      <c r="E18" s="177"/>
    </row>
    <row r="19" spans="1:5" s="16" customFormat="1" ht="14.25" customHeight="1" thickBot="1" x14ac:dyDescent="0.3">
      <c r="A19" s="32" t="s">
        <v>21</v>
      </c>
      <c r="B19" s="33" t="s">
        <v>63</v>
      </c>
      <c r="C19" s="178">
        <f>SUM(C20:C33)</f>
        <v>10465</v>
      </c>
      <c r="D19" s="178">
        <f>SUM(D20:D33)</f>
        <v>11420</v>
      </c>
      <c r="E19" s="179">
        <f>SUM(E20:E33)</f>
        <v>12240</v>
      </c>
    </row>
    <row r="20" spans="1:5" ht="12" customHeight="1" x14ac:dyDescent="0.25">
      <c r="A20" s="21" t="s">
        <v>22</v>
      </c>
      <c r="B20" s="22">
        <v>501</v>
      </c>
      <c r="C20" s="163">
        <v>380</v>
      </c>
      <c r="D20" s="164">
        <v>400</v>
      </c>
      <c r="E20" s="165">
        <v>450</v>
      </c>
    </row>
    <row r="21" spans="1:5" ht="12" customHeight="1" x14ac:dyDescent="0.25">
      <c r="A21" s="92" t="s">
        <v>28</v>
      </c>
      <c r="B21" s="93">
        <v>502</v>
      </c>
      <c r="C21" s="180">
        <v>405</v>
      </c>
      <c r="D21" s="181">
        <v>420</v>
      </c>
      <c r="E21" s="182">
        <v>430</v>
      </c>
    </row>
    <row r="22" spans="1:5" ht="12" customHeight="1" x14ac:dyDescent="0.25">
      <c r="A22" s="92" t="s">
        <v>33</v>
      </c>
      <c r="B22" s="93">
        <v>511</v>
      </c>
      <c r="C22" s="180">
        <v>170</v>
      </c>
      <c r="D22" s="181">
        <v>200</v>
      </c>
      <c r="E22" s="182">
        <v>220</v>
      </c>
    </row>
    <row r="23" spans="1:5" ht="12" customHeight="1" x14ac:dyDescent="0.25">
      <c r="A23" s="92" t="s">
        <v>36</v>
      </c>
      <c r="B23" s="93">
        <v>512</v>
      </c>
      <c r="C23" s="180">
        <v>2</v>
      </c>
      <c r="D23" s="181">
        <v>4</v>
      </c>
      <c r="E23" s="182">
        <v>4</v>
      </c>
    </row>
    <row r="24" spans="1:5" ht="12" customHeight="1" x14ac:dyDescent="0.25">
      <c r="A24" s="94" t="s">
        <v>37</v>
      </c>
      <c r="B24" s="95" t="s">
        <v>38</v>
      </c>
      <c r="C24" s="180"/>
      <c r="D24" s="181"/>
      <c r="E24" s="182"/>
    </row>
    <row r="25" spans="1:5" ht="12" customHeight="1" x14ac:dyDescent="0.25">
      <c r="A25" s="205" t="s">
        <v>39</v>
      </c>
      <c r="B25" s="93">
        <v>518</v>
      </c>
      <c r="C25" s="180">
        <v>510</v>
      </c>
      <c r="D25" s="181">
        <v>530</v>
      </c>
      <c r="E25" s="182">
        <v>550</v>
      </c>
    </row>
    <row r="26" spans="1:5" ht="12" customHeight="1" x14ac:dyDescent="0.25">
      <c r="A26" s="92" t="s">
        <v>45</v>
      </c>
      <c r="B26" s="208">
        <v>521</v>
      </c>
      <c r="C26" s="180"/>
      <c r="D26" s="181"/>
      <c r="E26" s="182"/>
    </row>
    <row r="27" spans="1:5" ht="12" customHeight="1" x14ac:dyDescent="0.25">
      <c r="A27" s="92" t="s">
        <v>85</v>
      </c>
      <c r="B27" s="93" t="s">
        <v>86</v>
      </c>
      <c r="C27" s="180">
        <v>25</v>
      </c>
      <c r="D27" s="181">
        <v>30</v>
      </c>
      <c r="E27" s="182">
        <v>30</v>
      </c>
    </row>
    <row r="28" spans="1:5" ht="12" customHeight="1" x14ac:dyDescent="0.25">
      <c r="A28" s="206" t="s">
        <v>87</v>
      </c>
      <c r="B28" s="209" t="s">
        <v>88</v>
      </c>
      <c r="C28" s="180">
        <v>18</v>
      </c>
      <c r="D28" s="180">
        <v>20</v>
      </c>
      <c r="E28" s="183">
        <v>20</v>
      </c>
    </row>
    <row r="29" spans="1:5" ht="12" customHeight="1" x14ac:dyDescent="0.25">
      <c r="A29" s="92" t="s">
        <v>56</v>
      </c>
      <c r="B29" s="93">
        <v>538</v>
      </c>
      <c r="C29" s="180"/>
      <c r="D29" s="181"/>
      <c r="E29" s="182"/>
    </row>
    <row r="30" spans="1:5" ht="12" customHeight="1" x14ac:dyDescent="0.25">
      <c r="A30" s="92" t="s">
        <v>57</v>
      </c>
      <c r="B30" s="93">
        <v>549</v>
      </c>
      <c r="C30" s="180">
        <v>50</v>
      </c>
      <c r="D30" s="181">
        <v>50</v>
      </c>
      <c r="E30" s="182">
        <v>50</v>
      </c>
    </row>
    <row r="31" spans="1:5" ht="12" customHeight="1" x14ac:dyDescent="0.25">
      <c r="A31" s="92" t="s">
        <v>60</v>
      </c>
      <c r="B31" s="93">
        <v>551</v>
      </c>
      <c r="C31" s="180">
        <v>210</v>
      </c>
      <c r="D31" s="181">
        <v>210</v>
      </c>
      <c r="E31" s="182">
        <v>210</v>
      </c>
    </row>
    <row r="32" spans="1:5" ht="12" customHeight="1" thickBot="1" x14ac:dyDescent="0.3">
      <c r="A32" s="24" t="s">
        <v>61</v>
      </c>
      <c r="B32" s="25">
        <v>558</v>
      </c>
      <c r="C32" s="166">
        <v>230</v>
      </c>
      <c r="D32" s="167">
        <v>256</v>
      </c>
      <c r="E32" s="168">
        <v>276</v>
      </c>
    </row>
    <row r="33" spans="1:5" s="118" customFormat="1" ht="12.75" customHeight="1" thickBot="1" x14ac:dyDescent="0.3">
      <c r="A33" s="147" t="s">
        <v>78</v>
      </c>
      <c r="B33" s="148" t="s">
        <v>63</v>
      </c>
      <c r="C33" s="184">
        <v>8465</v>
      </c>
      <c r="D33" s="184">
        <v>9300</v>
      </c>
      <c r="E33" s="185">
        <v>10000</v>
      </c>
    </row>
    <row r="34" spans="1:5" s="31" customFormat="1" ht="7.5" customHeight="1" thickBot="1" x14ac:dyDescent="0.3">
      <c r="A34" s="42"/>
      <c r="B34" s="30"/>
      <c r="C34" s="186"/>
      <c r="D34" s="187"/>
      <c r="E34" s="187"/>
    </row>
    <row r="35" spans="1:5" ht="12" customHeight="1" x14ac:dyDescent="0.25">
      <c r="A35" s="43" t="s">
        <v>5</v>
      </c>
      <c r="B35" s="44"/>
      <c r="C35" s="188">
        <f>C10-C19</f>
        <v>0</v>
      </c>
      <c r="D35" s="188">
        <f>D10-D19</f>
        <v>0</v>
      </c>
      <c r="E35" s="233">
        <f>E10-E19</f>
        <v>0</v>
      </c>
    </row>
    <row r="36" spans="1:5" ht="12" customHeight="1" x14ac:dyDescent="0.25">
      <c r="A36" s="45" t="s">
        <v>62</v>
      </c>
      <c r="B36" s="46"/>
      <c r="C36" s="189"/>
      <c r="D36" s="190"/>
      <c r="E36" s="234"/>
    </row>
    <row r="37" spans="1:5" ht="12" customHeight="1" thickBot="1" x14ac:dyDescent="0.3">
      <c r="A37" s="47" t="s">
        <v>3</v>
      </c>
      <c r="B37" s="48"/>
      <c r="C37" s="235"/>
      <c r="D37" s="236"/>
      <c r="E37" s="237"/>
    </row>
    <row r="38" spans="1:5" ht="30.75" customHeight="1" thickBot="1" x14ac:dyDescent="0.3">
      <c r="A38" s="78" t="s">
        <v>67</v>
      </c>
      <c r="B38" s="79" t="s">
        <v>68</v>
      </c>
      <c r="C38" s="191" t="s">
        <v>92</v>
      </c>
      <c r="D38" s="192" t="s">
        <v>90</v>
      </c>
      <c r="E38" s="193" t="s">
        <v>93</v>
      </c>
    </row>
    <row r="39" spans="1:5" ht="12" customHeight="1" x14ac:dyDescent="0.25">
      <c r="A39" s="73"/>
      <c r="B39" s="74"/>
      <c r="C39" s="194"/>
      <c r="D39" s="195"/>
      <c r="E39" s="196"/>
    </row>
    <row r="40" spans="1:5" ht="12" customHeight="1" x14ac:dyDescent="0.25">
      <c r="A40" s="75"/>
      <c r="B40" s="26"/>
      <c r="C40" s="169"/>
      <c r="D40" s="170"/>
      <c r="E40" s="171"/>
    </row>
    <row r="41" spans="1:5" ht="12" customHeight="1" x14ac:dyDescent="0.25">
      <c r="A41" s="75"/>
      <c r="B41" s="26"/>
      <c r="C41" s="169"/>
      <c r="D41" s="170"/>
      <c r="E41" s="171"/>
    </row>
    <row r="42" spans="1:5" ht="12" customHeight="1" thickBot="1" x14ac:dyDescent="0.3">
      <c r="A42" s="76"/>
      <c r="B42" s="77"/>
      <c r="C42" s="197"/>
      <c r="D42" s="198"/>
      <c r="E42" s="199"/>
    </row>
    <row r="43" spans="1:5" ht="12" customHeight="1" x14ac:dyDescent="0.25">
      <c r="A43" s="70"/>
      <c r="B43" s="71"/>
      <c r="C43" s="71"/>
      <c r="D43" s="72"/>
      <c r="E43" s="72"/>
    </row>
    <row r="45" spans="1:5" s="56" customFormat="1" ht="14.25" x14ac:dyDescent="0.25">
      <c r="A45" s="241"/>
      <c r="B45" s="243" t="s">
        <v>115</v>
      </c>
      <c r="C45" s="244"/>
      <c r="D45" s="245"/>
      <c r="E45" s="246"/>
    </row>
    <row r="46" spans="1:5" s="56" customFormat="1" ht="19.5" customHeight="1" x14ac:dyDescent="0.25">
      <c r="A46" s="242"/>
      <c r="B46" s="247"/>
      <c r="C46" s="248"/>
      <c r="D46" s="248"/>
      <c r="E46" s="249"/>
    </row>
    <row r="47" spans="1:5" x14ac:dyDescent="0.25">
      <c r="B47" s="57"/>
      <c r="C47" s="57"/>
    </row>
    <row r="48" spans="1:5" s="56" customFormat="1" ht="14.25" x14ac:dyDescent="0.25">
      <c r="A48" s="61" t="s">
        <v>4</v>
      </c>
      <c r="B48" s="62"/>
      <c r="C48" s="62"/>
      <c r="D48" s="60"/>
      <c r="E48" s="65"/>
    </row>
    <row r="49" spans="1:5" s="230" customFormat="1" x14ac:dyDescent="0.25">
      <c r="A49" s="228"/>
      <c r="B49" s="229"/>
      <c r="C49" s="229"/>
      <c r="D49" s="229"/>
      <c r="E49" s="67"/>
    </row>
    <row r="50" spans="1:5" s="230" customFormat="1" x14ac:dyDescent="0.25">
      <c r="A50" s="228"/>
      <c r="B50" s="229"/>
      <c r="C50" s="229"/>
      <c r="D50" s="229"/>
      <c r="E50" s="67"/>
    </row>
    <row r="51" spans="1:5" s="230" customFormat="1" x14ac:dyDescent="0.25">
      <c r="A51" s="231"/>
      <c r="B51" s="232"/>
      <c r="C51" s="232"/>
      <c r="D51" s="232"/>
      <c r="E51" s="69"/>
    </row>
  </sheetData>
  <mergeCells count="10">
    <mergeCell ref="A2:E2"/>
    <mergeCell ref="B3:D3"/>
    <mergeCell ref="B4:D4"/>
    <mergeCell ref="B5:D5"/>
    <mergeCell ref="A45:A46"/>
    <mergeCell ref="B45:E46"/>
    <mergeCell ref="A8:A9"/>
    <mergeCell ref="B8:B9"/>
    <mergeCell ref="C8:C9"/>
    <mergeCell ref="D8:E8"/>
  </mergeCells>
  <pageMargins left="0.25" right="0.25" top="0.75" bottom="0.75" header="0.3" footer="0.3"/>
  <pageSetup scale="82" fitToHeight="0" orientation="landscape" r:id="rId1"/>
  <rowBreaks count="1" manualBreakCount="1">
    <brk id="37" max="16383" man="1"/>
  </rowBreaks>
  <ignoredErrors>
    <ignoredError sqref="B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topLeftCell="A52" zoomScaleNormal="100" workbookViewId="0">
      <selection activeCell="J77" sqref="J77"/>
    </sheetView>
  </sheetViews>
  <sheetFormatPr defaultRowHeight="15" x14ac:dyDescent="0.25"/>
  <cols>
    <col min="1" max="1" width="66" style="3" customWidth="1"/>
    <col min="2" max="2" width="14.28515625" style="52" customWidth="1"/>
    <col min="3" max="7" width="14.28515625" style="9" customWidth="1"/>
    <col min="8" max="9" width="9.140625" style="3"/>
    <col min="10" max="10" width="17.140625" style="3" bestFit="1" customWidth="1"/>
    <col min="11" max="256" width="9.140625" style="3"/>
    <col min="257" max="257" width="57" style="3" customWidth="1"/>
    <col min="258" max="263" width="14.28515625" style="3" customWidth="1"/>
    <col min="264" max="512" width="9.140625" style="3"/>
    <col min="513" max="513" width="57" style="3" customWidth="1"/>
    <col min="514" max="519" width="14.28515625" style="3" customWidth="1"/>
    <col min="520" max="768" width="9.140625" style="3"/>
    <col min="769" max="769" width="57" style="3" customWidth="1"/>
    <col min="770" max="775" width="14.28515625" style="3" customWidth="1"/>
    <col min="776" max="1024" width="9.140625" style="3"/>
    <col min="1025" max="1025" width="57" style="3" customWidth="1"/>
    <col min="1026" max="1031" width="14.28515625" style="3" customWidth="1"/>
    <col min="1032" max="1280" width="9.140625" style="3"/>
    <col min="1281" max="1281" width="57" style="3" customWidth="1"/>
    <col min="1282" max="1287" width="14.28515625" style="3" customWidth="1"/>
    <col min="1288" max="1536" width="9.140625" style="3"/>
    <col min="1537" max="1537" width="57" style="3" customWidth="1"/>
    <col min="1538" max="1543" width="14.28515625" style="3" customWidth="1"/>
    <col min="1544" max="1792" width="9.140625" style="3"/>
    <col min="1793" max="1793" width="57" style="3" customWidth="1"/>
    <col min="1794" max="1799" width="14.28515625" style="3" customWidth="1"/>
    <col min="1800" max="2048" width="9.140625" style="3"/>
    <col min="2049" max="2049" width="57" style="3" customWidth="1"/>
    <col min="2050" max="2055" width="14.28515625" style="3" customWidth="1"/>
    <col min="2056" max="2304" width="9.140625" style="3"/>
    <col min="2305" max="2305" width="57" style="3" customWidth="1"/>
    <col min="2306" max="2311" width="14.28515625" style="3" customWidth="1"/>
    <col min="2312" max="2560" width="9.140625" style="3"/>
    <col min="2561" max="2561" width="57" style="3" customWidth="1"/>
    <col min="2562" max="2567" width="14.28515625" style="3" customWidth="1"/>
    <col min="2568" max="2816" width="9.140625" style="3"/>
    <col min="2817" max="2817" width="57" style="3" customWidth="1"/>
    <col min="2818" max="2823" width="14.28515625" style="3" customWidth="1"/>
    <col min="2824" max="3072" width="9.140625" style="3"/>
    <col min="3073" max="3073" width="57" style="3" customWidth="1"/>
    <col min="3074" max="3079" width="14.28515625" style="3" customWidth="1"/>
    <col min="3080" max="3328" width="9.140625" style="3"/>
    <col min="3329" max="3329" width="57" style="3" customWidth="1"/>
    <col min="3330" max="3335" width="14.28515625" style="3" customWidth="1"/>
    <col min="3336" max="3584" width="9.140625" style="3"/>
    <col min="3585" max="3585" width="57" style="3" customWidth="1"/>
    <col min="3586" max="3591" width="14.28515625" style="3" customWidth="1"/>
    <col min="3592" max="3840" width="9.140625" style="3"/>
    <col min="3841" max="3841" width="57" style="3" customWidth="1"/>
    <col min="3842" max="3847" width="14.28515625" style="3" customWidth="1"/>
    <col min="3848" max="4096" width="9.140625" style="3"/>
    <col min="4097" max="4097" width="57" style="3" customWidth="1"/>
    <col min="4098" max="4103" width="14.28515625" style="3" customWidth="1"/>
    <col min="4104" max="4352" width="9.140625" style="3"/>
    <col min="4353" max="4353" width="57" style="3" customWidth="1"/>
    <col min="4354" max="4359" width="14.28515625" style="3" customWidth="1"/>
    <col min="4360" max="4608" width="9.140625" style="3"/>
    <col min="4609" max="4609" width="57" style="3" customWidth="1"/>
    <col min="4610" max="4615" width="14.28515625" style="3" customWidth="1"/>
    <col min="4616" max="4864" width="9.140625" style="3"/>
    <col min="4865" max="4865" width="57" style="3" customWidth="1"/>
    <col min="4866" max="4871" width="14.28515625" style="3" customWidth="1"/>
    <col min="4872" max="5120" width="9.140625" style="3"/>
    <col min="5121" max="5121" width="57" style="3" customWidth="1"/>
    <col min="5122" max="5127" width="14.28515625" style="3" customWidth="1"/>
    <col min="5128" max="5376" width="9.140625" style="3"/>
    <col min="5377" max="5377" width="57" style="3" customWidth="1"/>
    <col min="5378" max="5383" width="14.28515625" style="3" customWidth="1"/>
    <col min="5384" max="5632" width="9.140625" style="3"/>
    <col min="5633" max="5633" width="57" style="3" customWidth="1"/>
    <col min="5634" max="5639" width="14.28515625" style="3" customWidth="1"/>
    <col min="5640" max="5888" width="9.140625" style="3"/>
    <col min="5889" max="5889" width="57" style="3" customWidth="1"/>
    <col min="5890" max="5895" width="14.28515625" style="3" customWidth="1"/>
    <col min="5896" max="6144" width="9.140625" style="3"/>
    <col min="6145" max="6145" width="57" style="3" customWidth="1"/>
    <col min="6146" max="6151" width="14.28515625" style="3" customWidth="1"/>
    <col min="6152" max="6400" width="9.140625" style="3"/>
    <col min="6401" max="6401" width="57" style="3" customWidth="1"/>
    <col min="6402" max="6407" width="14.28515625" style="3" customWidth="1"/>
    <col min="6408" max="6656" width="9.140625" style="3"/>
    <col min="6657" max="6657" width="57" style="3" customWidth="1"/>
    <col min="6658" max="6663" width="14.28515625" style="3" customWidth="1"/>
    <col min="6664" max="6912" width="9.140625" style="3"/>
    <col min="6913" max="6913" width="57" style="3" customWidth="1"/>
    <col min="6914" max="6919" width="14.28515625" style="3" customWidth="1"/>
    <col min="6920" max="7168" width="9.140625" style="3"/>
    <col min="7169" max="7169" width="57" style="3" customWidth="1"/>
    <col min="7170" max="7175" width="14.28515625" style="3" customWidth="1"/>
    <col min="7176" max="7424" width="9.140625" style="3"/>
    <col min="7425" max="7425" width="57" style="3" customWidth="1"/>
    <col min="7426" max="7431" width="14.28515625" style="3" customWidth="1"/>
    <col min="7432" max="7680" width="9.140625" style="3"/>
    <col min="7681" max="7681" width="57" style="3" customWidth="1"/>
    <col min="7682" max="7687" width="14.28515625" style="3" customWidth="1"/>
    <col min="7688" max="7936" width="9.140625" style="3"/>
    <col min="7937" max="7937" width="57" style="3" customWidth="1"/>
    <col min="7938" max="7943" width="14.28515625" style="3" customWidth="1"/>
    <col min="7944" max="8192" width="9.140625" style="3"/>
    <col min="8193" max="8193" width="57" style="3" customWidth="1"/>
    <col min="8194" max="8199" width="14.28515625" style="3" customWidth="1"/>
    <col min="8200" max="8448" width="9.140625" style="3"/>
    <col min="8449" max="8449" width="57" style="3" customWidth="1"/>
    <col min="8450" max="8455" width="14.28515625" style="3" customWidth="1"/>
    <col min="8456" max="8704" width="9.140625" style="3"/>
    <col min="8705" max="8705" width="57" style="3" customWidth="1"/>
    <col min="8706" max="8711" width="14.28515625" style="3" customWidth="1"/>
    <col min="8712" max="8960" width="9.140625" style="3"/>
    <col min="8961" max="8961" width="57" style="3" customWidth="1"/>
    <col min="8962" max="8967" width="14.28515625" style="3" customWidth="1"/>
    <col min="8968" max="9216" width="9.140625" style="3"/>
    <col min="9217" max="9217" width="57" style="3" customWidth="1"/>
    <col min="9218" max="9223" width="14.28515625" style="3" customWidth="1"/>
    <col min="9224" max="9472" width="9.140625" style="3"/>
    <col min="9473" max="9473" width="57" style="3" customWidth="1"/>
    <col min="9474" max="9479" width="14.28515625" style="3" customWidth="1"/>
    <col min="9480" max="9728" width="9.140625" style="3"/>
    <col min="9729" max="9729" width="57" style="3" customWidth="1"/>
    <col min="9730" max="9735" width="14.28515625" style="3" customWidth="1"/>
    <col min="9736" max="9984" width="9.140625" style="3"/>
    <col min="9985" max="9985" width="57" style="3" customWidth="1"/>
    <col min="9986" max="9991" width="14.28515625" style="3" customWidth="1"/>
    <col min="9992" max="10240" width="9.140625" style="3"/>
    <col min="10241" max="10241" width="57" style="3" customWidth="1"/>
    <col min="10242" max="10247" width="14.28515625" style="3" customWidth="1"/>
    <col min="10248" max="10496" width="9.140625" style="3"/>
    <col min="10497" max="10497" width="57" style="3" customWidth="1"/>
    <col min="10498" max="10503" width="14.28515625" style="3" customWidth="1"/>
    <col min="10504" max="10752" width="9.140625" style="3"/>
    <col min="10753" max="10753" width="57" style="3" customWidth="1"/>
    <col min="10754" max="10759" width="14.28515625" style="3" customWidth="1"/>
    <col min="10760" max="11008" width="9.140625" style="3"/>
    <col min="11009" max="11009" width="57" style="3" customWidth="1"/>
    <col min="11010" max="11015" width="14.28515625" style="3" customWidth="1"/>
    <col min="11016" max="11264" width="9.140625" style="3"/>
    <col min="11265" max="11265" width="57" style="3" customWidth="1"/>
    <col min="11266" max="11271" width="14.28515625" style="3" customWidth="1"/>
    <col min="11272" max="11520" width="9.140625" style="3"/>
    <col min="11521" max="11521" width="57" style="3" customWidth="1"/>
    <col min="11522" max="11527" width="14.28515625" style="3" customWidth="1"/>
    <col min="11528" max="11776" width="9.140625" style="3"/>
    <col min="11777" max="11777" width="57" style="3" customWidth="1"/>
    <col min="11778" max="11783" width="14.28515625" style="3" customWidth="1"/>
    <col min="11784" max="12032" width="9.140625" style="3"/>
    <col min="12033" max="12033" width="57" style="3" customWidth="1"/>
    <col min="12034" max="12039" width="14.28515625" style="3" customWidth="1"/>
    <col min="12040" max="12288" width="9.140625" style="3"/>
    <col min="12289" max="12289" width="57" style="3" customWidth="1"/>
    <col min="12290" max="12295" width="14.28515625" style="3" customWidth="1"/>
    <col min="12296" max="12544" width="9.140625" style="3"/>
    <col min="12545" max="12545" width="57" style="3" customWidth="1"/>
    <col min="12546" max="12551" width="14.28515625" style="3" customWidth="1"/>
    <col min="12552" max="12800" width="9.140625" style="3"/>
    <col min="12801" max="12801" width="57" style="3" customWidth="1"/>
    <col min="12802" max="12807" width="14.28515625" style="3" customWidth="1"/>
    <col min="12808" max="13056" width="9.140625" style="3"/>
    <col min="13057" max="13057" width="57" style="3" customWidth="1"/>
    <col min="13058" max="13063" width="14.28515625" style="3" customWidth="1"/>
    <col min="13064" max="13312" width="9.140625" style="3"/>
    <col min="13313" max="13313" width="57" style="3" customWidth="1"/>
    <col min="13314" max="13319" width="14.28515625" style="3" customWidth="1"/>
    <col min="13320" max="13568" width="9.140625" style="3"/>
    <col min="13569" max="13569" width="57" style="3" customWidth="1"/>
    <col min="13570" max="13575" width="14.28515625" style="3" customWidth="1"/>
    <col min="13576" max="13824" width="9.140625" style="3"/>
    <col min="13825" max="13825" width="57" style="3" customWidth="1"/>
    <col min="13826" max="13831" width="14.28515625" style="3" customWidth="1"/>
    <col min="13832" max="14080" width="9.140625" style="3"/>
    <col min="14081" max="14081" width="57" style="3" customWidth="1"/>
    <col min="14082" max="14087" width="14.28515625" style="3" customWidth="1"/>
    <col min="14088" max="14336" width="9.140625" style="3"/>
    <col min="14337" max="14337" width="57" style="3" customWidth="1"/>
    <col min="14338" max="14343" width="14.28515625" style="3" customWidth="1"/>
    <col min="14344" max="14592" width="9.140625" style="3"/>
    <col min="14593" max="14593" width="57" style="3" customWidth="1"/>
    <col min="14594" max="14599" width="14.28515625" style="3" customWidth="1"/>
    <col min="14600" max="14848" width="9.140625" style="3"/>
    <col min="14849" max="14849" width="57" style="3" customWidth="1"/>
    <col min="14850" max="14855" width="14.28515625" style="3" customWidth="1"/>
    <col min="14856" max="15104" width="9.140625" style="3"/>
    <col min="15105" max="15105" width="57" style="3" customWidth="1"/>
    <col min="15106" max="15111" width="14.28515625" style="3" customWidth="1"/>
    <col min="15112" max="15360" width="9.140625" style="3"/>
    <col min="15361" max="15361" width="57" style="3" customWidth="1"/>
    <col min="15362" max="15367" width="14.28515625" style="3" customWidth="1"/>
    <col min="15368" max="15616" width="9.140625" style="3"/>
    <col min="15617" max="15617" width="57" style="3" customWidth="1"/>
    <col min="15618" max="15623" width="14.28515625" style="3" customWidth="1"/>
    <col min="15624" max="15872" width="9.140625" style="3"/>
    <col min="15873" max="15873" width="57" style="3" customWidth="1"/>
    <col min="15874" max="15879" width="14.28515625" style="3" customWidth="1"/>
    <col min="15880" max="16128" width="9.140625" style="3"/>
    <col min="16129" max="16129" width="57" style="3" customWidth="1"/>
    <col min="16130" max="16135" width="14.28515625" style="3" customWidth="1"/>
    <col min="16136" max="16384" width="9.140625" style="3"/>
  </cols>
  <sheetData>
    <row r="1" spans="1:10" x14ac:dyDescent="0.25">
      <c r="A1" s="3" t="s">
        <v>65</v>
      </c>
      <c r="G1" s="3"/>
    </row>
    <row r="2" spans="1:10" s="6" customFormat="1" ht="26.25" customHeight="1" x14ac:dyDescent="0.35">
      <c r="A2" s="238" t="s">
        <v>94</v>
      </c>
      <c r="B2" s="238"/>
      <c r="C2" s="238"/>
      <c r="D2" s="238"/>
      <c r="E2" s="238"/>
      <c r="F2" s="238"/>
      <c r="G2" s="238"/>
    </row>
    <row r="3" spans="1:10" s="6" customFormat="1" ht="14.25" customHeight="1" x14ac:dyDescent="0.35">
      <c r="A3" s="262"/>
      <c r="B3" s="263"/>
      <c r="C3" s="263"/>
      <c r="D3" s="263"/>
      <c r="E3" s="263"/>
      <c r="F3" s="263"/>
      <c r="G3" s="263"/>
    </row>
    <row r="4" spans="1:10" x14ac:dyDescent="0.25">
      <c r="A4" s="2" t="s">
        <v>111</v>
      </c>
      <c r="B4" s="239"/>
      <c r="C4" s="240"/>
      <c r="D4" s="3"/>
      <c r="E4" s="3"/>
      <c r="F4" s="3"/>
      <c r="G4" s="3"/>
    </row>
    <row r="5" spans="1:10" x14ac:dyDescent="0.25">
      <c r="A5" s="2" t="s">
        <v>109</v>
      </c>
      <c r="B5" s="239"/>
      <c r="C5" s="240"/>
      <c r="D5" s="3"/>
      <c r="E5" s="3"/>
      <c r="F5" s="3"/>
      <c r="G5" s="3"/>
    </row>
    <row r="6" spans="1:10" x14ac:dyDescent="0.25">
      <c r="A6" s="2" t="s">
        <v>110</v>
      </c>
      <c r="B6" s="239"/>
      <c r="C6" s="240"/>
      <c r="D6" s="3"/>
      <c r="E6" s="3"/>
      <c r="F6" s="3"/>
      <c r="G6" s="1" t="s">
        <v>2</v>
      </c>
    </row>
    <row r="7" spans="1:10" ht="6.75" customHeight="1" x14ac:dyDescent="0.25">
      <c r="A7" s="123"/>
      <c r="B7" s="8"/>
      <c r="G7" s="1"/>
    </row>
    <row r="8" spans="1:10" ht="15" customHeight="1" thickBot="1" x14ac:dyDescent="0.3">
      <c r="A8" s="124" t="s">
        <v>77</v>
      </c>
      <c r="B8" s="125"/>
      <c r="C8" s="126"/>
      <c r="D8" s="126"/>
      <c r="E8" s="126"/>
      <c r="F8" s="126"/>
      <c r="G8" s="127"/>
    </row>
    <row r="9" spans="1:10" s="13" customFormat="1" ht="28.5" customHeight="1" thickBot="1" x14ac:dyDescent="0.3">
      <c r="A9" s="156" t="s">
        <v>100</v>
      </c>
      <c r="B9" s="10" t="s">
        <v>8</v>
      </c>
      <c r="C9" s="11" t="s">
        <v>95</v>
      </c>
      <c r="D9" s="11" t="s">
        <v>96</v>
      </c>
      <c r="E9" s="11" t="s">
        <v>97</v>
      </c>
      <c r="F9" s="11" t="s">
        <v>98</v>
      </c>
      <c r="G9" s="12" t="s">
        <v>99</v>
      </c>
    </row>
    <row r="10" spans="1:10" s="16" customFormat="1" ht="15" customHeight="1" thickBot="1" x14ac:dyDescent="0.3">
      <c r="A10" s="14" t="s">
        <v>10</v>
      </c>
      <c r="B10" s="15" t="s">
        <v>11</v>
      </c>
      <c r="C10" s="80">
        <f>SUM(C11+C15+C16+C17)</f>
        <v>8105</v>
      </c>
      <c r="D10" s="80">
        <f t="shared" ref="D10:F10" si="0">SUM(D11+D15+D16+D17)</f>
        <v>9385</v>
      </c>
      <c r="E10" s="80">
        <f t="shared" si="0"/>
        <v>4669</v>
      </c>
      <c r="F10" s="80">
        <f t="shared" si="0"/>
        <v>10465</v>
      </c>
      <c r="G10" s="216">
        <f t="shared" ref="G10:G81" si="1">IF(D10=0," ",F10/D10*100)</f>
        <v>111.50772509323387</v>
      </c>
    </row>
    <row r="11" spans="1:10" s="7" customFormat="1" x14ac:dyDescent="0.25">
      <c r="A11" s="17" t="s">
        <v>6</v>
      </c>
      <c r="B11" s="18" t="s">
        <v>12</v>
      </c>
      <c r="C11" s="81">
        <f>SUM(C12:C14)</f>
        <v>543</v>
      </c>
      <c r="D11" s="81">
        <f>SUM(D12:D14)</f>
        <v>605</v>
      </c>
      <c r="E11" s="81">
        <f>SUM(E12:E14)</f>
        <v>297</v>
      </c>
      <c r="F11" s="81">
        <f>SUM(F12:F14)</f>
        <v>530</v>
      </c>
      <c r="G11" s="99">
        <f t="shared" si="1"/>
        <v>87.603305785123965</v>
      </c>
    </row>
    <row r="12" spans="1:10" x14ac:dyDescent="0.25">
      <c r="A12" s="4" t="s">
        <v>13</v>
      </c>
      <c r="B12" s="19"/>
      <c r="C12" s="82">
        <v>294</v>
      </c>
      <c r="D12" s="82">
        <v>300</v>
      </c>
      <c r="E12" s="82">
        <v>146</v>
      </c>
      <c r="F12" s="82">
        <v>280</v>
      </c>
      <c r="G12" s="100">
        <f t="shared" si="1"/>
        <v>93.333333333333329</v>
      </c>
    </row>
    <row r="13" spans="1:10" x14ac:dyDescent="0.25">
      <c r="A13" s="5" t="s">
        <v>14</v>
      </c>
      <c r="B13" s="20">
        <v>648</v>
      </c>
      <c r="C13" s="83">
        <v>153</v>
      </c>
      <c r="D13" s="83">
        <v>190</v>
      </c>
      <c r="E13" s="83">
        <v>76</v>
      </c>
      <c r="F13" s="83">
        <v>150</v>
      </c>
      <c r="G13" s="100">
        <f t="shared" si="1"/>
        <v>78.94736842105263</v>
      </c>
      <c r="H13" s="3" t="s">
        <v>103</v>
      </c>
      <c r="I13" s="3" t="s">
        <v>104</v>
      </c>
      <c r="J13" s="3" t="s">
        <v>105</v>
      </c>
    </row>
    <row r="14" spans="1:10" s="157" customFormat="1" ht="30.75" thickBot="1" x14ac:dyDescent="0.3">
      <c r="A14" s="113" t="s">
        <v>84</v>
      </c>
      <c r="B14" s="114">
        <v>649</v>
      </c>
      <c r="C14" s="115">
        <v>96</v>
      </c>
      <c r="D14" s="115">
        <v>115</v>
      </c>
      <c r="E14" s="115">
        <v>75</v>
      </c>
      <c r="F14" s="115">
        <v>100</v>
      </c>
      <c r="G14" s="116">
        <f t="shared" si="1"/>
        <v>86.956521739130437</v>
      </c>
      <c r="H14" s="157" t="s">
        <v>101</v>
      </c>
      <c r="I14" s="157" t="s">
        <v>102</v>
      </c>
    </row>
    <row r="15" spans="1:10" s="7" customFormat="1" x14ac:dyDescent="0.25">
      <c r="A15" s="21" t="s">
        <v>9</v>
      </c>
      <c r="B15" s="22" t="s">
        <v>7</v>
      </c>
      <c r="C15" s="84">
        <v>16</v>
      </c>
      <c r="D15" s="84">
        <v>0</v>
      </c>
      <c r="E15" s="84">
        <v>0</v>
      </c>
      <c r="F15" s="84">
        <v>0</v>
      </c>
      <c r="G15" s="102" t="str">
        <f t="shared" si="1"/>
        <v xml:space="preserve"> </v>
      </c>
    </row>
    <row r="16" spans="1:10" s="7" customFormat="1" ht="15.75" thickBot="1" x14ac:dyDescent="0.3">
      <c r="A16" s="24" t="s">
        <v>15</v>
      </c>
      <c r="B16" s="25" t="s">
        <v>16</v>
      </c>
      <c r="C16" s="85">
        <v>0</v>
      </c>
      <c r="D16" s="85">
        <v>0</v>
      </c>
      <c r="E16" s="85">
        <v>0</v>
      </c>
      <c r="F16" s="85">
        <v>0</v>
      </c>
      <c r="G16" s="103" t="str">
        <f t="shared" si="1"/>
        <v xml:space="preserve"> </v>
      </c>
    </row>
    <row r="17" spans="1:9" s="7" customFormat="1" ht="14.25" customHeight="1" x14ac:dyDescent="0.25">
      <c r="A17" s="21" t="s">
        <v>17</v>
      </c>
      <c r="B17" s="22" t="s">
        <v>18</v>
      </c>
      <c r="C17" s="84">
        <f>SUM(C18:C21)</f>
        <v>7546</v>
      </c>
      <c r="D17" s="84">
        <f>SUM(D18:D21)</f>
        <v>8780</v>
      </c>
      <c r="E17" s="84">
        <f>SUM(E18:E21)</f>
        <v>4372</v>
      </c>
      <c r="F17" s="84">
        <f>SUM(F18:F21)</f>
        <v>9935</v>
      </c>
      <c r="G17" s="102">
        <f t="shared" si="1"/>
        <v>113.15489749430523</v>
      </c>
    </row>
    <row r="18" spans="1:9" s="7" customFormat="1" ht="14.25" customHeight="1" x14ac:dyDescent="0.25">
      <c r="A18" s="4" t="s">
        <v>72</v>
      </c>
      <c r="B18" s="26"/>
      <c r="C18" s="86">
        <v>681</v>
      </c>
      <c r="D18" s="86">
        <v>938</v>
      </c>
      <c r="E18" s="86">
        <v>468</v>
      </c>
      <c r="F18" s="86">
        <v>1300</v>
      </c>
      <c r="G18" s="100">
        <f t="shared" si="1"/>
        <v>138.59275053304904</v>
      </c>
    </row>
    <row r="19" spans="1:9" s="7" customFormat="1" ht="27.75" customHeight="1" x14ac:dyDescent="0.25">
      <c r="A19" s="121" t="s">
        <v>73</v>
      </c>
      <c r="B19" s="26"/>
      <c r="C19" s="117">
        <v>170</v>
      </c>
      <c r="D19" s="117">
        <v>170</v>
      </c>
      <c r="E19" s="117">
        <v>85</v>
      </c>
      <c r="F19" s="117">
        <v>170</v>
      </c>
      <c r="G19" s="100">
        <f t="shared" ref="G19" si="2">IF(D19=0," ",F19/D19*100)</f>
        <v>100</v>
      </c>
    </row>
    <row r="20" spans="1:9" s="118" customFormat="1" ht="14.25" customHeight="1" x14ac:dyDescent="0.25">
      <c r="A20" s="131" t="s">
        <v>20</v>
      </c>
      <c r="B20" s="128"/>
      <c r="C20" s="132">
        <v>6695</v>
      </c>
      <c r="D20" s="132">
        <v>7672</v>
      </c>
      <c r="E20" s="132">
        <v>3819</v>
      </c>
      <c r="F20" s="132">
        <v>8465</v>
      </c>
      <c r="G20" s="133">
        <f t="shared" si="1"/>
        <v>110.33628779979145</v>
      </c>
    </row>
    <row r="21" spans="1:9" s="118" customFormat="1" ht="14.25" customHeight="1" thickBot="1" x14ac:dyDescent="0.3">
      <c r="A21" s="134" t="s">
        <v>71</v>
      </c>
      <c r="B21" s="135"/>
      <c r="C21" s="136">
        <v>0</v>
      </c>
      <c r="D21" s="136">
        <v>0</v>
      </c>
      <c r="E21" s="136">
        <v>0</v>
      </c>
      <c r="F21" s="136"/>
      <c r="G21" s="137" t="str">
        <f t="shared" si="1"/>
        <v xml:space="preserve"> </v>
      </c>
    </row>
    <row r="22" spans="1:9" s="31" customFormat="1" ht="14.25" customHeight="1" thickBot="1" x14ac:dyDescent="0.3">
      <c r="A22" s="29"/>
      <c r="B22" s="30"/>
      <c r="C22" s="87"/>
      <c r="D22" s="87"/>
      <c r="E22" s="87"/>
      <c r="F22" s="87"/>
      <c r="G22" s="104" t="str">
        <f t="shared" si="1"/>
        <v xml:space="preserve"> </v>
      </c>
    </row>
    <row r="23" spans="1:9" s="16" customFormat="1" ht="14.25" customHeight="1" thickBot="1" x14ac:dyDescent="0.3">
      <c r="A23" s="32" t="s">
        <v>21</v>
      </c>
      <c r="B23" s="33" t="s">
        <v>63</v>
      </c>
      <c r="C23" s="88">
        <f>SUM(C24+C30+C35+C38+C39+C40+C47+C48+C49+C50+C51+C55+C59+C60)</f>
        <v>8105</v>
      </c>
      <c r="D23" s="88">
        <f>SUM(D24+D30+D35+D38+D39+D40+D47+D48+D49+D50+D51+D55+D59+D60)</f>
        <v>9385</v>
      </c>
      <c r="E23" s="88">
        <f>SUM(E24+E30+E35+E38+E39+E40+E47+E48+E49+E50+E51+E55+E59+E60)</f>
        <v>4643</v>
      </c>
      <c r="F23" s="88">
        <f>SUM(F24+F30+F35+F38+F39+F40+F47+F48+F49+F50+F51+F55+F59+F60)</f>
        <v>10465</v>
      </c>
      <c r="G23" s="216">
        <f t="shared" si="1"/>
        <v>111.50772509323387</v>
      </c>
    </row>
    <row r="24" spans="1:9" ht="12" customHeight="1" x14ac:dyDescent="0.25">
      <c r="A24" s="21" t="s">
        <v>22</v>
      </c>
      <c r="B24" s="22">
        <v>501</v>
      </c>
      <c r="C24" s="84">
        <f>SUM(C25:C29)</f>
        <v>243</v>
      </c>
      <c r="D24" s="84">
        <f>SUM(D25:D29)</f>
        <v>316</v>
      </c>
      <c r="E24" s="84">
        <f>SUM(E25:E29)</f>
        <v>116</v>
      </c>
      <c r="F24" s="84">
        <f>SUM(F25:F29)</f>
        <v>380</v>
      </c>
      <c r="G24" s="102">
        <f t="shared" si="1"/>
        <v>120.25316455696202</v>
      </c>
    </row>
    <row r="25" spans="1:9" ht="12" customHeight="1" x14ac:dyDescent="0.25">
      <c r="A25" s="4" t="s">
        <v>23</v>
      </c>
      <c r="B25" s="19"/>
      <c r="C25" s="96">
        <v>10</v>
      </c>
      <c r="D25" s="96">
        <v>30</v>
      </c>
      <c r="E25" s="96">
        <v>5</v>
      </c>
      <c r="F25" s="96">
        <v>30</v>
      </c>
      <c r="G25" s="100">
        <f t="shared" si="1"/>
        <v>100</v>
      </c>
    </row>
    <row r="26" spans="1:9" ht="12" customHeight="1" x14ac:dyDescent="0.25">
      <c r="A26" s="4" t="s">
        <v>24</v>
      </c>
      <c r="B26" s="19"/>
      <c r="C26" s="96">
        <v>9</v>
      </c>
      <c r="D26" s="96">
        <v>10</v>
      </c>
      <c r="E26" s="96">
        <v>0</v>
      </c>
      <c r="F26" s="96">
        <v>20</v>
      </c>
      <c r="G26" s="100">
        <f t="shared" si="1"/>
        <v>200</v>
      </c>
    </row>
    <row r="27" spans="1:9" ht="12" customHeight="1" x14ac:dyDescent="0.25">
      <c r="A27" s="4" t="s">
        <v>25</v>
      </c>
      <c r="B27" s="19"/>
      <c r="C27" s="96">
        <v>30</v>
      </c>
      <c r="D27" s="96">
        <v>35</v>
      </c>
      <c r="E27" s="96">
        <v>12</v>
      </c>
      <c r="F27" s="96">
        <v>40</v>
      </c>
      <c r="G27" s="100">
        <f t="shared" si="1"/>
        <v>114.28571428571428</v>
      </c>
    </row>
    <row r="28" spans="1:9" ht="12" customHeight="1" x14ac:dyDescent="0.25">
      <c r="A28" s="4" t="s">
        <v>26</v>
      </c>
      <c r="B28" s="19"/>
      <c r="C28" s="96">
        <v>56</v>
      </c>
      <c r="D28" s="96">
        <v>35</v>
      </c>
      <c r="E28" s="96">
        <v>15</v>
      </c>
      <c r="F28" s="96">
        <v>35</v>
      </c>
      <c r="G28" s="100">
        <f t="shared" si="1"/>
        <v>100</v>
      </c>
    </row>
    <row r="29" spans="1:9" ht="12" customHeight="1" thickBot="1" x14ac:dyDescent="0.3">
      <c r="A29" s="5" t="s">
        <v>27</v>
      </c>
      <c r="B29" s="20"/>
      <c r="C29" s="96">
        <v>138</v>
      </c>
      <c r="D29" s="96">
        <v>206</v>
      </c>
      <c r="E29" s="96">
        <v>84</v>
      </c>
      <c r="F29" s="96">
        <v>255</v>
      </c>
      <c r="G29" s="101">
        <f t="shared" si="1"/>
        <v>123.78640776699028</v>
      </c>
      <c r="I29" s="3" t="s">
        <v>107</v>
      </c>
    </row>
    <row r="30" spans="1:9" ht="12" customHeight="1" x14ac:dyDescent="0.25">
      <c r="A30" s="21" t="s">
        <v>28</v>
      </c>
      <c r="B30" s="22">
        <v>502</v>
      </c>
      <c r="C30" s="84">
        <f>SUM(C31:C34)</f>
        <v>330</v>
      </c>
      <c r="D30" s="84">
        <f t="shared" ref="D30:F30" si="3">SUM(D31:D34)</f>
        <v>391</v>
      </c>
      <c r="E30" s="84">
        <f t="shared" si="3"/>
        <v>171</v>
      </c>
      <c r="F30" s="84">
        <f t="shared" si="3"/>
        <v>405</v>
      </c>
      <c r="G30" s="102">
        <f t="shared" si="1"/>
        <v>103.58056265984655</v>
      </c>
    </row>
    <row r="31" spans="1:9" ht="12" customHeight="1" x14ac:dyDescent="0.25">
      <c r="A31" s="4" t="s">
        <v>29</v>
      </c>
      <c r="B31" s="19"/>
      <c r="C31" s="82">
        <v>104</v>
      </c>
      <c r="D31" s="82">
        <v>120</v>
      </c>
      <c r="E31" s="82">
        <v>58</v>
      </c>
      <c r="F31" s="82">
        <v>130</v>
      </c>
      <c r="G31" s="100">
        <f t="shared" si="1"/>
        <v>108.33333333333333</v>
      </c>
    </row>
    <row r="32" spans="1:9" ht="12" customHeight="1" x14ac:dyDescent="0.25">
      <c r="A32" s="4" t="s">
        <v>30</v>
      </c>
      <c r="B32" s="19"/>
      <c r="C32" s="82">
        <v>91</v>
      </c>
      <c r="D32" s="82">
        <v>100</v>
      </c>
      <c r="E32" s="82">
        <v>50</v>
      </c>
      <c r="F32" s="82">
        <v>110</v>
      </c>
      <c r="G32" s="100">
        <f t="shared" si="1"/>
        <v>110.00000000000001</v>
      </c>
    </row>
    <row r="33" spans="1:9" ht="12" customHeight="1" x14ac:dyDescent="0.25">
      <c r="A33" s="4" t="s">
        <v>31</v>
      </c>
      <c r="B33" s="19"/>
      <c r="C33" s="82">
        <v>135</v>
      </c>
      <c r="D33" s="82">
        <v>171</v>
      </c>
      <c r="E33" s="82">
        <v>63</v>
      </c>
      <c r="F33" s="82">
        <v>165</v>
      </c>
      <c r="G33" s="100">
        <f t="shared" si="1"/>
        <v>96.491228070175438</v>
      </c>
    </row>
    <row r="34" spans="1:9" ht="12" customHeight="1" thickBot="1" x14ac:dyDescent="0.3">
      <c r="A34" s="5" t="s">
        <v>32</v>
      </c>
      <c r="B34" s="20"/>
      <c r="C34" s="82">
        <v>0</v>
      </c>
      <c r="D34" s="82">
        <v>0</v>
      </c>
      <c r="E34" s="82">
        <v>0</v>
      </c>
      <c r="F34" s="82">
        <v>0</v>
      </c>
      <c r="G34" s="101" t="str">
        <f t="shared" si="1"/>
        <v xml:space="preserve"> </v>
      </c>
    </row>
    <row r="35" spans="1:9" ht="12" customHeight="1" x14ac:dyDescent="0.25">
      <c r="A35" s="21" t="s">
        <v>33</v>
      </c>
      <c r="B35" s="22">
        <v>511</v>
      </c>
      <c r="C35" s="84">
        <f>SUM(C36:C37)</f>
        <v>125</v>
      </c>
      <c r="D35" s="84">
        <f t="shared" ref="D35:F35" si="4">SUM(D36:D37)</f>
        <v>110</v>
      </c>
      <c r="E35" s="84">
        <f t="shared" si="4"/>
        <v>50</v>
      </c>
      <c r="F35" s="84">
        <f t="shared" si="4"/>
        <v>170</v>
      </c>
      <c r="G35" s="102">
        <f t="shared" si="1"/>
        <v>154.54545454545453</v>
      </c>
    </row>
    <row r="36" spans="1:9" ht="12" customHeight="1" x14ac:dyDescent="0.25">
      <c r="A36" s="4" t="s">
        <v>34</v>
      </c>
      <c r="B36" s="19"/>
      <c r="C36" s="82">
        <v>8</v>
      </c>
      <c r="D36" s="82">
        <v>20</v>
      </c>
      <c r="E36" s="82">
        <v>10</v>
      </c>
      <c r="F36" s="82">
        <v>20</v>
      </c>
      <c r="G36" s="100">
        <f t="shared" si="1"/>
        <v>100</v>
      </c>
    </row>
    <row r="37" spans="1:9" ht="12" customHeight="1" thickBot="1" x14ac:dyDescent="0.3">
      <c r="A37" s="34" t="s">
        <v>35</v>
      </c>
      <c r="B37" s="35"/>
      <c r="C37" s="82">
        <v>117</v>
      </c>
      <c r="D37" s="82">
        <v>90</v>
      </c>
      <c r="E37" s="82">
        <v>40</v>
      </c>
      <c r="F37" s="82">
        <v>150</v>
      </c>
      <c r="G37" s="101">
        <f t="shared" si="1"/>
        <v>166.66666666666669</v>
      </c>
    </row>
    <row r="38" spans="1:9" ht="12" customHeight="1" x14ac:dyDescent="0.25">
      <c r="A38" s="21" t="s">
        <v>36</v>
      </c>
      <c r="B38" s="22">
        <v>512</v>
      </c>
      <c r="C38" s="84">
        <v>0</v>
      </c>
      <c r="D38" s="84">
        <v>0</v>
      </c>
      <c r="E38" s="84">
        <v>0</v>
      </c>
      <c r="F38" s="84">
        <v>2</v>
      </c>
      <c r="G38" s="102" t="str">
        <f t="shared" si="1"/>
        <v xml:space="preserve"> </v>
      </c>
    </row>
    <row r="39" spans="1:9" ht="12" customHeight="1" thickBot="1" x14ac:dyDescent="0.3">
      <c r="A39" s="219" t="s">
        <v>37</v>
      </c>
      <c r="B39" s="220" t="s">
        <v>38</v>
      </c>
      <c r="C39" s="85">
        <v>0</v>
      </c>
      <c r="D39" s="85">
        <v>0</v>
      </c>
      <c r="E39" s="85">
        <v>0</v>
      </c>
      <c r="F39" s="85">
        <v>0</v>
      </c>
      <c r="G39" s="103" t="str">
        <f t="shared" si="1"/>
        <v xml:space="preserve"> </v>
      </c>
    </row>
    <row r="40" spans="1:9" ht="12" customHeight="1" x14ac:dyDescent="0.25">
      <c r="A40" s="17" t="s">
        <v>39</v>
      </c>
      <c r="B40" s="18">
        <v>518</v>
      </c>
      <c r="C40" s="81">
        <f>SUM(C41:C46)</f>
        <v>400</v>
      </c>
      <c r="D40" s="81">
        <f>SUM(D41:D46)</f>
        <v>498</v>
      </c>
      <c r="E40" s="81">
        <f>SUM(E41:E46)</f>
        <v>239</v>
      </c>
      <c r="F40" s="81">
        <f>SUM(F41:F46)</f>
        <v>510</v>
      </c>
      <c r="G40" s="218">
        <f t="shared" si="1"/>
        <v>102.40963855421687</v>
      </c>
    </row>
    <row r="41" spans="1:9" ht="12" customHeight="1" x14ac:dyDescent="0.25">
      <c r="A41" s="4" t="s">
        <v>40</v>
      </c>
      <c r="B41" s="19"/>
      <c r="C41" s="82">
        <v>8</v>
      </c>
      <c r="D41" s="82">
        <v>10</v>
      </c>
      <c r="E41" s="82">
        <v>4</v>
      </c>
      <c r="F41" s="82">
        <v>8</v>
      </c>
      <c r="G41" s="100">
        <f t="shared" si="1"/>
        <v>80</v>
      </c>
    </row>
    <row r="42" spans="1:9" ht="12" customHeight="1" x14ac:dyDescent="0.25">
      <c r="A42" s="4" t="s">
        <v>41</v>
      </c>
      <c r="B42" s="19"/>
      <c r="C42" s="82">
        <v>2</v>
      </c>
      <c r="D42" s="82">
        <v>4</v>
      </c>
      <c r="E42" s="82">
        <v>2</v>
      </c>
      <c r="F42" s="82">
        <v>4</v>
      </c>
      <c r="G42" s="100">
        <f t="shared" si="1"/>
        <v>100</v>
      </c>
    </row>
    <row r="43" spans="1:9" ht="12" customHeight="1" x14ac:dyDescent="0.25">
      <c r="A43" s="4" t="s">
        <v>42</v>
      </c>
      <c r="B43" s="19"/>
      <c r="C43" s="82">
        <v>28</v>
      </c>
      <c r="D43" s="82">
        <v>27</v>
      </c>
      <c r="E43" s="82">
        <v>16</v>
      </c>
      <c r="F43" s="82">
        <v>30</v>
      </c>
      <c r="G43" s="100">
        <f t="shared" si="1"/>
        <v>111.11111111111111</v>
      </c>
    </row>
    <row r="44" spans="1:9" ht="12" customHeight="1" x14ac:dyDescent="0.25">
      <c r="A44" s="4" t="s">
        <v>80</v>
      </c>
      <c r="B44" s="19"/>
      <c r="C44" s="82">
        <v>1</v>
      </c>
      <c r="D44" s="82">
        <v>38</v>
      </c>
      <c r="E44" s="82"/>
      <c r="F44" s="82">
        <v>38</v>
      </c>
      <c r="G44" s="100">
        <f t="shared" si="1"/>
        <v>100</v>
      </c>
      <c r="I44" s="3" t="s">
        <v>108</v>
      </c>
    </row>
    <row r="45" spans="1:9" ht="12" customHeight="1" x14ac:dyDescent="0.25">
      <c r="A45" s="4" t="s">
        <v>43</v>
      </c>
      <c r="B45" s="19"/>
      <c r="C45" s="82">
        <v>32</v>
      </c>
      <c r="D45" s="82">
        <v>25</v>
      </c>
      <c r="E45" s="82">
        <v>18</v>
      </c>
      <c r="F45" s="82">
        <v>30</v>
      </c>
      <c r="G45" s="100">
        <f t="shared" si="1"/>
        <v>120</v>
      </c>
    </row>
    <row r="46" spans="1:9" ht="12" customHeight="1" thickBot="1" x14ac:dyDescent="0.3">
      <c r="A46" s="5" t="s">
        <v>44</v>
      </c>
      <c r="B46" s="20"/>
      <c r="C46" s="82">
        <v>329</v>
      </c>
      <c r="D46" s="82">
        <v>394</v>
      </c>
      <c r="E46" s="82">
        <v>199</v>
      </c>
      <c r="F46" s="82">
        <v>400</v>
      </c>
      <c r="G46" s="101">
        <f t="shared" si="1"/>
        <v>101.5228426395939</v>
      </c>
      <c r="I46" s="3" t="s">
        <v>106</v>
      </c>
    </row>
    <row r="47" spans="1:9" ht="12" customHeight="1" thickBot="1" x14ac:dyDescent="0.3">
      <c r="A47" s="21" t="s">
        <v>45</v>
      </c>
      <c r="B47" s="22">
        <v>521</v>
      </c>
      <c r="C47" s="84">
        <v>25</v>
      </c>
      <c r="D47" s="84">
        <v>0</v>
      </c>
      <c r="E47" s="84">
        <v>0</v>
      </c>
      <c r="F47" s="84">
        <v>0</v>
      </c>
      <c r="G47" s="23" t="str">
        <f t="shared" si="1"/>
        <v xml:space="preserve"> </v>
      </c>
    </row>
    <row r="48" spans="1:9" ht="12" customHeight="1" thickBot="1" x14ac:dyDescent="0.3">
      <c r="A48" s="21" t="s">
        <v>85</v>
      </c>
      <c r="B48" s="22" t="s">
        <v>86</v>
      </c>
      <c r="C48" s="84">
        <v>15</v>
      </c>
      <c r="D48" s="84">
        <v>20</v>
      </c>
      <c r="E48" s="84">
        <v>12</v>
      </c>
      <c r="F48" s="84">
        <v>25</v>
      </c>
      <c r="G48" s="23">
        <f t="shared" si="1"/>
        <v>125</v>
      </c>
    </row>
    <row r="49" spans="1:7" ht="12" customHeight="1" thickBot="1" x14ac:dyDescent="0.3">
      <c r="A49" s="200" t="s">
        <v>87</v>
      </c>
      <c r="B49" s="201" t="s">
        <v>88</v>
      </c>
      <c r="C49" s="202">
        <v>12</v>
      </c>
      <c r="D49" s="202">
        <v>20</v>
      </c>
      <c r="E49" s="202">
        <v>2</v>
      </c>
      <c r="F49" s="202">
        <v>18</v>
      </c>
      <c r="G49" s="203">
        <f t="shared" si="1"/>
        <v>90</v>
      </c>
    </row>
    <row r="50" spans="1:7" ht="12" customHeight="1" thickBot="1" x14ac:dyDescent="0.3">
      <c r="A50" s="151" t="s">
        <v>56</v>
      </c>
      <c r="B50" s="152">
        <v>538</v>
      </c>
      <c r="C50" s="153">
        <v>0</v>
      </c>
      <c r="D50" s="153">
        <v>0</v>
      </c>
      <c r="E50" s="153">
        <v>0</v>
      </c>
      <c r="F50" s="153">
        <v>0</v>
      </c>
      <c r="G50" s="204" t="str">
        <f t="shared" si="1"/>
        <v xml:space="preserve"> </v>
      </c>
    </row>
    <row r="51" spans="1:7" ht="12" customHeight="1" x14ac:dyDescent="0.25">
      <c r="A51" s="21" t="s">
        <v>57</v>
      </c>
      <c r="B51" s="22">
        <v>549</v>
      </c>
      <c r="C51" s="84">
        <f>SUM(C52:C54)</f>
        <v>9</v>
      </c>
      <c r="D51" s="84">
        <f>SUM(D52:D54)</f>
        <v>20</v>
      </c>
      <c r="E51" s="84">
        <f>SUM(E52:E54)</f>
        <v>19</v>
      </c>
      <c r="F51" s="84">
        <f>SUM(F52:F54)</f>
        <v>50</v>
      </c>
      <c r="G51" s="102">
        <f t="shared" ref="G51:G59" si="5">IF(D51=0," ",F51/D51*100)</f>
        <v>250</v>
      </c>
    </row>
    <row r="52" spans="1:7" ht="12" customHeight="1" x14ac:dyDescent="0.25">
      <c r="A52" s="37" t="s">
        <v>58</v>
      </c>
      <c r="B52" s="38"/>
      <c r="C52" s="89">
        <v>0</v>
      </c>
      <c r="D52" s="89">
        <v>0</v>
      </c>
      <c r="E52" s="89">
        <v>0</v>
      </c>
      <c r="F52" s="89">
        <v>0</v>
      </c>
      <c r="G52" s="106" t="str">
        <f t="shared" si="5"/>
        <v xml:space="preserve"> </v>
      </c>
    </row>
    <row r="53" spans="1:7" ht="12" customHeight="1" x14ac:dyDescent="0.25">
      <c r="A53" s="37" t="s">
        <v>59</v>
      </c>
      <c r="B53" s="38"/>
      <c r="C53" s="89">
        <v>9</v>
      </c>
      <c r="D53" s="89">
        <v>10</v>
      </c>
      <c r="E53" s="89">
        <v>9</v>
      </c>
      <c r="F53" s="89">
        <v>10</v>
      </c>
      <c r="G53" s="106">
        <f t="shared" si="5"/>
        <v>100</v>
      </c>
    </row>
    <row r="54" spans="1:7" ht="12" customHeight="1" thickBot="1" x14ac:dyDescent="0.3">
      <c r="A54" s="40" t="s">
        <v>55</v>
      </c>
      <c r="B54" s="41"/>
      <c r="C54" s="89">
        <v>0</v>
      </c>
      <c r="D54" s="89">
        <v>10</v>
      </c>
      <c r="E54" s="89">
        <v>10</v>
      </c>
      <c r="F54" s="89">
        <v>40</v>
      </c>
      <c r="G54" s="105">
        <f t="shared" si="5"/>
        <v>400</v>
      </c>
    </row>
    <row r="55" spans="1:7" ht="12" customHeight="1" x14ac:dyDescent="0.25">
      <c r="A55" s="21" t="s">
        <v>60</v>
      </c>
      <c r="B55" s="22">
        <v>551</v>
      </c>
      <c r="C55" s="84">
        <f>SUM(C56:C58)</f>
        <v>211</v>
      </c>
      <c r="D55" s="84">
        <f t="shared" ref="D55:F55" si="6">SUM(D56:D58)</f>
        <v>208</v>
      </c>
      <c r="E55" s="84">
        <f t="shared" si="6"/>
        <v>105</v>
      </c>
      <c r="F55" s="84">
        <f t="shared" si="6"/>
        <v>210</v>
      </c>
      <c r="G55" s="102">
        <f t="shared" si="5"/>
        <v>100.96153846153845</v>
      </c>
    </row>
    <row r="56" spans="1:7" ht="12" customHeight="1" x14ac:dyDescent="0.25">
      <c r="A56" s="120" t="s">
        <v>81</v>
      </c>
      <c r="B56" s="38">
        <v>551</v>
      </c>
      <c r="C56" s="89">
        <v>22</v>
      </c>
      <c r="D56" s="89">
        <v>19</v>
      </c>
      <c r="E56" s="89">
        <v>10</v>
      </c>
      <c r="F56" s="89">
        <v>20</v>
      </c>
      <c r="G56" s="39">
        <f t="shared" si="5"/>
        <v>105.26315789473684</v>
      </c>
    </row>
    <row r="57" spans="1:7" ht="27" customHeight="1" x14ac:dyDescent="0.25">
      <c r="A57" s="120" t="s">
        <v>82</v>
      </c>
      <c r="B57" s="38">
        <v>551</v>
      </c>
      <c r="C57" s="89">
        <v>170</v>
      </c>
      <c r="D57" s="89">
        <v>170</v>
      </c>
      <c r="E57" s="89">
        <v>85</v>
      </c>
      <c r="F57" s="89">
        <v>170</v>
      </c>
      <c r="G57" s="39">
        <f t="shared" si="5"/>
        <v>100</v>
      </c>
    </row>
    <row r="58" spans="1:7" ht="15" customHeight="1" thickBot="1" x14ac:dyDescent="0.3">
      <c r="A58" s="122" t="s">
        <v>83</v>
      </c>
      <c r="B58" s="41">
        <v>551</v>
      </c>
      <c r="C58" s="119">
        <v>19</v>
      </c>
      <c r="D58" s="119">
        <v>19</v>
      </c>
      <c r="E58" s="119">
        <v>10</v>
      </c>
      <c r="F58" s="119">
        <v>20</v>
      </c>
      <c r="G58" s="36">
        <f t="shared" si="5"/>
        <v>105.26315789473684</v>
      </c>
    </row>
    <row r="59" spans="1:7" ht="12" customHeight="1" thickBot="1" x14ac:dyDescent="0.3">
      <c r="A59" s="151" t="s">
        <v>61</v>
      </c>
      <c r="B59" s="152">
        <v>558</v>
      </c>
      <c r="C59" s="153">
        <v>40</v>
      </c>
      <c r="D59" s="153">
        <v>130</v>
      </c>
      <c r="E59" s="153">
        <v>110</v>
      </c>
      <c r="F59" s="153">
        <v>230</v>
      </c>
      <c r="G59" s="154">
        <f t="shared" si="5"/>
        <v>176.92307692307691</v>
      </c>
    </row>
    <row r="60" spans="1:7" s="112" customFormat="1" ht="16.5" customHeight="1" thickBot="1" x14ac:dyDescent="0.3">
      <c r="A60" s="129" t="s">
        <v>79</v>
      </c>
      <c r="B60" s="130" t="s">
        <v>63</v>
      </c>
      <c r="C60" s="155">
        <f>SUM(C61+C64+C67+C72)</f>
        <v>6695</v>
      </c>
      <c r="D60" s="155">
        <f>SUM(D61+D64+D67+D72)</f>
        <v>7672</v>
      </c>
      <c r="E60" s="155">
        <f>SUM(E61+E64+E67+E72)</f>
        <v>3819</v>
      </c>
      <c r="F60" s="155">
        <f>SUM(F61+F64+F67+F72)</f>
        <v>8465</v>
      </c>
      <c r="G60" s="221">
        <f t="shared" si="1"/>
        <v>110.33628779979145</v>
      </c>
    </row>
    <row r="61" spans="1:7" s="112" customFormat="1" ht="12" customHeight="1" x14ac:dyDescent="0.25">
      <c r="A61" s="129" t="s">
        <v>45</v>
      </c>
      <c r="B61" s="130">
        <v>521</v>
      </c>
      <c r="C61" s="155">
        <f>SUM(C62:C63)</f>
        <v>4853</v>
      </c>
      <c r="D61" s="155">
        <f>SUM(D62:D63)</f>
        <v>5616</v>
      </c>
      <c r="E61" s="155">
        <f>SUM(E62:E63)</f>
        <v>2784</v>
      </c>
      <c r="F61" s="155">
        <f>SUM(F62:F63)</f>
        <v>6200</v>
      </c>
      <c r="G61" s="221">
        <f t="shared" si="1"/>
        <v>110.39886039886039</v>
      </c>
    </row>
    <row r="62" spans="1:7" s="112" customFormat="1" ht="12" customHeight="1" x14ac:dyDescent="0.25">
      <c r="A62" s="131" t="s">
        <v>46</v>
      </c>
      <c r="B62" s="149"/>
      <c r="C62" s="132">
        <v>4851</v>
      </c>
      <c r="D62" s="132">
        <v>5616</v>
      </c>
      <c r="E62" s="132">
        <v>2782</v>
      </c>
      <c r="F62" s="132">
        <v>6180</v>
      </c>
      <c r="G62" s="222">
        <f t="shared" si="1"/>
        <v>110.04273504273505</v>
      </c>
    </row>
    <row r="63" spans="1:7" s="112" customFormat="1" ht="12" customHeight="1" thickBot="1" x14ac:dyDescent="0.3">
      <c r="A63" s="211" t="s">
        <v>47</v>
      </c>
      <c r="B63" s="212"/>
      <c r="C63" s="132">
        <v>2</v>
      </c>
      <c r="D63" s="132">
        <v>0</v>
      </c>
      <c r="E63" s="132">
        <v>2</v>
      </c>
      <c r="F63" s="132">
        <v>20</v>
      </c>
      <c r="G63" s="223" t="str">
        <f t="shared" si="1"/>
        <v xml:space="preserve"> </v>
      </c>
    </row>
    <row r="64" spans="1:7" s="112" customFormat="1" ht="12" customHeight="1" x14ac:dyDescent="0.25">
      <c r="A64" s="129" t="s">
        <v>48</v>
      </c>
      <c r="B64" s="130">
        <v>524</v>
      </c>
      <c r="C64" s="155">
        <f>SUM(C65:C66)</f>
        <v>1642</v>
      </c>
      <c r="D64" s="155">
        <f>SUM(D65:D66)</f>
        <v>1904</v>
      </c>
      <c r="E64" s="155">
        <f>SUM(E65:E66)</f>
        <v>942</v>
      </c>
      <c r="F64" s="155">
        <f>SUM(F65:F66)</f>
        <v>2092</v>
      </c>
      <c r="G64" s="221">
        <f t="shared" si="1"/>
        <v>109.87394957983194</v>
      </c>
    </row>
    <row r="65" spans="1:10" s="112" customFormat="1" ht="12" customHeight="1" x14ac:dyDescent="0.25">
      <c r="A65" s="131" t="s">
        <v>49</v>
      </c>
      <c r="B65" s="149"/>
      <c r="C65" s="132">
        <v>435</v>
      </c>
      <c r="D65" s="132">
        <v>504</v>
      </c>
      <c r="E65" s="132">
        <v>249</v>
      </c>
      <c r="F65" s="132">
        <v>554</v>
      </c>
      <c r="G65" s="222">
        <f t="shared" si="1"/>
        <v>109.92063492063492</v>
      </c>
    </row>
    <row r="66" spans="1:10" s="112" customFormat="1" ht="12" customHeight="1" thickBot="1" x14ac:dyDescent="0.3">
      <c r="A66" s="211" t="s">
        <v>50</v>
      </c>
      <c r="B66" s="212"/>
      <c r="C66" s="132">
        <v>1207</v>
      </c>
      <c r="D66" s="132">
        <v>1400</v>
      </c>
      <c r="E66" s="132">
        <v>693</v>
      </c>
      <c r="F66" s="132">
        <v>1538</v>
      </c>
      <c r="G66" s="223">
        <f t="shared" si="1"/>
        <v>109.85714285714285</v>
      </c>
    </row>
    <row r="67" spans="1:10" s="112" customFormat="1" ht="12" customHeight="1" x14ac:dyDescent="0.25">
      <c r="A67" s="129" t="s">
        <v>51</v>
      </c>
      <c r="B67" s="130">
        <v>527</v>
      </c>
      <c r="C67" s="155">
        <f>SUM(C68:C71)</f>
        <v>115</v>
      </c>
      <c r="D67" s="155">
        <f>SUM(D68:D71)</f>
        <v>132</v>
      </c>
      <c r="E67" s="155">
        <f>SUM(E68:E71)</f>
        <v>80</v>
      </c>
      <c r="F67" s="155">
        <f>SUM(F68:F71)</f>
        <v>143</v>
      </c>
      <c r="G67" s="221">
        <f t="shared" si="1"/>
        <v>108.33333333333333</v>
      </c>
    </row>
    <row r="68" spans="1:10" s="112" customFormat="1" ht="12" customHeight="1" x14ac:dyDescent="0.25">
      <c r="A68" s="131" t="s">
        <v>52</v>
      </c>
      <c r="B68" s="149"/>
      <c r="C68" s="132">
        <v>0</v>
      </c>
      <c r="D68" s="132">
        <v>0</v>
      </c>
      <c r="E68" s="132">
        <v>0</v>
      </c>
      <c r="F68" s="132">
        <v>0</v>
      </c>
      <c r="G68" s="222" t="str">
        <f t="shared" si="1"/>
        <v xml:space="preserve"> </v>
      </c>
    </row>
    <row r="69" spans="1:10" s="112" customFormat="1" ht="12" customHeight="1" x14ac:dyDescent="0.25">
      <c r="A69" s="131" t="s">
        <v>53</v>
      </c>
      <c r="B69" s="149"/>
      <c r="C69" s="132">
        <v>0</v>
      </c>
      <c r="D69" s="132">
        <v>0</v>
      </c>
      <c r="E69" s="132">
        <v>0</v>
      </c>
      <c r="F69" s="132">
        <v>0</v>
      </c>
      <c r="G69" s="222" t="str">
        <f t="shared" si="1"/>
        <v xml:space="preserve"> </v>
      </c>
    </row>
    <row r="70" spans="1:10" s="112" customFormat="1" ht="12" customHeight="1" x14ac:dyDescent="0.25">
      <c r="A70" s="131" t="s">
        <v>54</v>
      </c>
      <c r="B70" s="149"/>
      <c r="C70" s="132">
        <v>18</v>
      </c>
      <c r="D70" s="132">
        <v>20</v>
      </c>
      <c r="E70" s="132">
        <v>25</v>
      </c>
      <c r="F70" s="132">
        <v>20</v>
      </c>
      <c r="G70" s="222">
        <f t="shared" si="1"/>
        <v>100</v>
      </c>
    </row>
    <row r="71" spans="1:10" s="112" customFormat="1" ht="12" customHeight="1" thickBot="1" x14ac:dyDescent="0.3">
      <c r="A71" s="134" t="s">
        <v>55</v>
      </c>
      <c r="B71" s="150"/>
      <c r="C71" s="132">
        <v>97</v>
      </c>
      <c r="D71" s="132">
        <v>112</v>
      </c>
      <c r="E71" s="132">
        <v>55</v>
      </c>
      <c r="F71" s="132">
        <v>123</v>
      </c>
      <c r="G71" s="224">
        <f t="shared" si="1"/>
        <v>109.82142857142858</v>
      </c>
    </row>
    <row r="72" spans="1:10" s="112" customFormat="1" ht="27" customHeight="1" x14ac:dyDescent="0.25">
      <c r="A72" s="210" t="s">
        <v>89</v>
      </c>
      <c r="B72" s="213" t="s">
        <v>63</v>
      </c>
      <c r="C72" s="214">
        <f>SUM(C73:C74)</f>
        <v>85</v>
      </c>
      <c r="D72" s="214">
        <f>SUM(D73:D74)</f>
        <v>20</v>
      </c>
      <c r="E72" s="214">
        <f>SUM(E73:E74)</f>
        <v>13</v>
      </c>
      <c r="F72" s="214">
        <f>SUM(F73:F74)</f>
        <v>30</v>
      </c>
      <c r="G72" s="225">
        <f t="shared" si="1"/>
        <v>150</v>
      </c>
      <c r="J72" s="215"/>
    </row>
    <row r="73" spans="1:10" s="112" customFormat="1" ht="12" customHeight="1" x14ac:dyDescent="0.25">
      <c r="A73" s="131" t="s">
        <v>74</v>
      </c>
      <c r="B73" s="149"/>
      <c r="C73" s="132">
        <v>29</v>
      </c>
      <c r="D73" s="132">
        <v>20</v>
      </c>
      <c r="E73" s="132">
        <v>13</v>
      </c>
      <c r="F73" s="132">
        <v>30</v>
      </c>
      <c r="G73" s="222">
        <f t="shared" si="1"/>
        <v>150</v>
      </c>
    </row>
    <row r="74" spans="1:10" s="112" customFormat="1" ht="12" customHeight="1" thickBot="1" x14ac:dyDescent="0.3">
      <c r="A74" s="134" t="s">
        <v>75</v>
      </c>
      <c r="B74" s="150"/>
      <c r="C74" s="136">
        <v>56</v>
      </c>
      <c r="D74" s="136">
        <v>0</v>
      </c>
      <c r="E74" s="136">
        <v>0</v>
      </c>
      <c r="F74" s="136">
        <v>0</v>
      </c>
      <c r="G74" s="224" t="str">
        <f t="shared" si="1"/>
        <v xml:space="preserve"> </v>
      </c>
    </row>
    <row r="75" spans="1:10" s="144" customFormat="1" ht="14.25" customHeight="1" thickBot="1" x14ac:dyDescent="0.3">
      <c r="A75" s="141" t="s">
        <v>76</v>
      </c>
      <c r="B75" s="142"/>
      <c r="C75" s="143">
        <f>(C20+C21)-C60</f>
        <v>0</v>
      </c>
      <c r="D75" s="143">
        <f>(D20+D21)-D60</f>
        <v>0</v>
      </c>
      <c r="E75" s="143">
        <f>(E20+E21)-E60</f>
        <v>0</v>
      </c>
      <c r="F75" s="143">
        <f>(F20+F21)-F60</f>
        <v>0</v>
      </c>
      <c r="G75" s="226"/>
    </row>
    <row r="76" spans="1:10" s="53" customFormat="1" ht="7.5" customHeight="1" thickBot="1" x14ac:dyDescent="0.3">
      <c r="A76" s="217"/>
      <c r="B76" s="138"/>
      <c r="C76" s="139"/>
      <c r="D76" s="139"/>
      <c r="E76" s="139"/>
      <c r="F76" s="139"/>
      <c r="G76" s="140"/>
    </row>
    <row r="77" spans="1:10" ht="12" customHeight="1" x14ac:dyDescent="0.25">
      <c r="A77" s="43" t="s">
        <v>5</v>
      </c>
      <c r="B77" s="44"/>
      <c r="C77" s="90">
        <f>C10-C23</f>
        <v>0</v>
      </c>
      <c r="D77" s="90">
        <f>D10-D23</f>
        <v>0</v>
      </c>
      <c r="E77" s="90">
        <f>E10-E23</f>
        <v>26</v>
      </c>
      <c r="F77" s="90">
        <f>F10-F23</f>
        <v>0</v>
      </c>
      <c r="G77" s="107" t="str">
        <f t="shared" si="1"/>
        <v xml:space="preserve"> </v>
      </c>
    </row>
    <row r="78" spans="1:10" ht="12" customHeight="1" x14ac:dyDescent="0.25">
      <c r="A78" s="45" t="s">
        <v>62</v>
      </c>
      <c r="B78" s="46"/>
      <c r="C78" s="97"/>
      <c r="D78" s="97"/>
      <c r="E78" s="97"/>
      <c r="F78" s="97"/>
      <c r="G78" s="108" t="str">
        <f t="shared" si="1"/>
        <v xml:space="preserve"> </v>
      </c>
    </row>
    <row r="79" spans="1:10" ht="12" customHeight="1" thickBot="1" x14ac:dyDescent="0.3">
      <c r="A79" s="47" t="s">
        <v>3</v>
      </c>
      <c r="B79" s="48"/>
      <c r="C79" s="98"/>
      <c r="D79" s="98"/>
      <c r="E79" s="98"/>
      <c r="F79" s="98"/>
      <c r="G79" s="109" t="str">
        <f t="shared" si="1"/>
        <v xml:space="preserve"> </v>
      </c>
    </row>
    <row r="80" spans="1:10" ht="13.5" customHeight="1" x14ac:dyDescent="0.25">
      <c r="A80" s="54" t="s">
        <v>0</v>
      </c>
      <c r="B80" s="49"/>
      <c r="C80" s="50">
        <v>16</v>
      </c>
      <c r="D80" s="50">
        <v>17</v>
      </c>
      <c r="E80" s="50">
        <v>17</v>
      </c>
      <c r="F80" s="50">
        <v>17</v>
      </c>
      <c r="G80" s="110">
        <f t="shared" si="1"/>
        <v>100</v>
      </c>
    </row>
    <row r="81" spans="1:7" ht="12" customHeight="1" thickBot="1" x14ac:dyDescent="0.3">
      <c r="A81" s="55" t="s">
        <v>1</v>
      </c>
      <c r="B81" s="51"/>
      <c r="C81" s="91">
        <f>(C61+C47)*1000/12/C80</f>
        <v>25406.25</v>
      </c>
      <c r="D81" s="91">
        <f>(D61+D47)*1000/12/D80</f>
        <v>27529.411764705881</v>
      </c>
      <c r="E81" s="91">
        <f>(E61+E47)*1000/6/E80</f>
        <v>27294.117647058825</v>
      </c>
      <c r="F81" s="91">
        <f>(F61+F47)*1000/12/F80</f>
        <v>30392.156862745098</v>
      </c>
      <c r="G81" s="227">
        <f t="shared" si="1"/>
        <v>110.39886039886039</v>
      </c>
    </row>
    <row r="83" spans="1:7" s="56" customFormat="1" ht="14.25" x14ac:dyDescent="0.25">
      <c r="A83" s="241"/>
      <c r="B83" s="58"/>
      <c r="C83" s="256" t="s">
        <v>116</v>
      </c>
      <c r="D83" s="257"/>
      <c r="E83" s="257"/>
      <c r="F83" s="257"/>
      <c r="G83" s="258"/>
    </row>
    <row r="84" spans="1:7" s="56" customFormat="1" ht="19.5" customHeight="1" x14ac:dyDescent="0.25">
      <c r="A84" s="242"/>
      <c r="B84" s="59"/>
      <c r="C84" s="259"/>
      <c r="D84" s="260"/>
      <c r="E84" s="260"/>
      <c r="F84" s="260"/>
      <c r="G84" s="261"/>
    </row>
    <row r="85" spans="1:7" x14ac:dyDescent="0.25">
      <c r="B85" s="57"/>
    </row>
    <row r="86" spans="1:7" s="56" customFormat="1" ht="14.25" x14ac:dyDescent="0.25">
      <c r="A86" s="61" t="s">
        <v>4</v>
      </c>
      <c r="B86" s="62"/>
      <c r="C86" s="60"/>
      <c r="D86" s="63"/>
      <c r="E86" s="60"/>
      <c r="F86" s="64"/>
      <c r="G86" s="65"/>
    </row>
    <row r="87" spans="1:7" s="230" customFormat="1" x14ac:dyDescent="0.25">
      <c r="A87" s="228"/>
      <c r="B87" s="229"/>
      <c r="C87" s="229"/>
      <c r="D87" s="66"/>
      <c r="E87" s="229"/>
      <c r="F87" s="229"/>
      <c r="G87" s="67"/>
    </row>
    <row r="88" spans="1:7" s="230" customFormat="1" x14ac:dyDescent="0.25">
      <c r="A88" s="228"/>
      <c r="B88" s="229"/>
      <c r="C88" s="229"/>
      <c r="D88" s="66"/>
      <c r="E88" s="229"/>
      <c r="F88" s="229"/>
      <c r="G88" s="67"/>
    </row>
    <row r="89" spans="1:7" s="230" customFormat="1" x14ac:dyDescent="0.25">
      <c r="A89" s="228"/>
      <c r="B89" s="229"/>
      <c r="C89" s="229"/>
      <c r="D89" s="66"/>
      <c r="E89" s="229"/>
      <c r="F89" s="229"/>
      <c r="G89" s="67"/>
    </row>
    <row r="90" spans="1:7" s="230" customFormat="1" x14ac:dyDescent="0.25">
      <c r="A90" s="228"/>
      <c r="B90" s="229"/>
      <c r="C90" s="229"/>
      <c r="D90" s="66"/>
      <c r="E90" s="229"/>
      <c r="F90" s="229"/>
      <c r="G90" s="67"/>
    </row>
    <row r="91" spans="1:7" s="230" customFormat="1" x14ac:dyDescent="0.25">
      <c r="A91" s="231"/>
      <c r="B91" s="232"/>
      <c r="C91" s="232"/>
      <c r="D91" s="68"/>
      <c r="E91" s="232"/>
      <c r="F91" s="232"/>
      <c r="G91" s="69"/>
    </row>
  </sheetData>
  <mergeCells count="7">
    <mergeCell ref="A83:A84"/>
    <mergeCell ref="A2:G2"/>
    <mergeCell ref="B4:C4"/>
    <mergeCell ref="B5:C5"/>
    <mergeCell ref="B6:C6"/>
    <mergeCell ref="C83:G84"/>
    <mergeCell ref="A3:G3"/>
  </mergeCells>
  <pageMargins left="0.25" right="0.25" top="0.75" bottom="0.75" header="0.3" footer="0.3"/>
  <pageSetup paperSize="9" scale="75" fitToHeight="2" orientation="landscape" r:id="rId1"/>
  <ignoredErrors>
    <ignoredError sqref="C11:F11 C40 D40:F40 C55:F55" formulaRange="1"/>
    <ignoredError sqref="B39:F39 B35 B36 B37 B38 D38:E38" numberStoredAsText="1"/>
    <ignoredError sqref="C35:F35" numberStoredAsText="1" formulaRange="1"/>
    <ignoredError sqref="G80 D81:E81 G8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Střednědobý_výhled</vt:lpstr>
      <vt:lpstr>Schválený_rozpočet_PO</vt:lpstr>
      <vt:lpstr>Schválený_rozpočet_PO!Názvy_tisku</vt:lpstr>
      <vt:lpstr>Schválený_rozpočet_PO!Oblast_tisku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Tomaš Matejov</dc:creator>
  <cp:lastModifiedBy>uzivatel</cp:lastModifiedBy>
  <cp:lastPrinted>2019-11-28T15:50:40Z</cp:lastPrinted>
  <dcterms:created xsi:type="dcterms:W3CDTF">2016-06-20T11:32:17Z</dcterms:created>
  <dcterms:modified xsi:type="dcterms:W3CDTF">2019-11-29T07:25:42Z</dcterms:modified>
</cp:coreProperties>
</file>